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Николай Папыкин\Отчёты на сайт до 20 числа\"/>
    </mc:Choice>
  </mc:AlternateContent>
  <bookViews>
    <workbookView xWindow="0" yWindow="0" windowWidth="16380" windowHeight="8190" tabRatio="500"/>
  </bookViews>
  <sheets>
    <sheet name="Результат" sheetId="1" r:id="rId1"/>
  </sheets>
  <calcPr calcId="15251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M59" i="1" l="1"/>
  <c r="M60" i="1"/>
  <c r="M62" i="1"/>
  <c r="L121" i="1"/>
  <c r="K121" i="1"/>
  <c r="M120" i="1"/>
  <c r="L119" i="1"/>
  <c r="K119" i="1"/>
  <c r="L114" i="1"/>
  <c r="K114" i="1"/>
  <c r="M114" i="1" s="1"/>
  <c r="M113" i="1"/>
  <c r="L112" i="1"/>
  <c r="K112" i="1"/>
  <c r="M106" i="1"/>
  <c r="M105" i="1"/>
  <c r="L104" i="1"/>
  <c r="K104" i="1"/>
  <c r="M103" i="1"/>
  <c r="M102" i="1"/>
  <c r="L102" i="1"/>
  <c r="K102" i="1"/>
  <c r="K107" i="1" s="1"/>
  <c r="M96" i="1"/>
  <c r="L95" i="1"/>
  <c r="K95" i="1"/>
  <c r="M94" i="1"/>
  <c r="L93" i="1"/>
  <c r="K93" i="1"/>
  <c r="M92" i="1"/>
  <c r="L91" i="1"/>
  <c r="K91" i="1"/>
  <c r="M90" i="1"/>
  <c r="L89" i="1"/>
  <c r="M89" i="1" s="1"/>
  <c r="K89" i="1"/>
  <c r="M88" i="1"/>
  <c r="M87" i="1"/>
  <c r="M86" i="1"/>
  <c r="M85" i="1"/>
  <c r="M84" i="1"/>
  <c r="M83" i="1"/>
  <c r="L82" i="1"/>
  <c r="K82" i="1"/>
  <c r="M82" i="1" s="1"/>
  <c r="M81" i="1"/>
  <c r="L80" i="1"/>
  <c r="K80" i="1"/>
  <c r="M79" i="1"/>
  <c r="L78" i="1"/>
  <c r="K78" i="1"/>
  <c r="M78" i="1" s="1"/>
  <c r="M77" i="1"/>
  <c r="L76" i="1"/>
  <c r="K76" i="1"/>
  <c r="M75" i="1"/>
  <c r="L74" i="1"/>
  <c r="K74" i="1"/>
  <c r="M74" i="1" s="1"/>
  <c r="M73" i="1"/>
  <c r="L72" i="1"/>
  <c r="K72" i="1"/>
  <c r="M71" i="1"/>
  <c r="L70" i="1"/>
  <c r="K70" i="1"/>
  <c r="M70" i="1" s="1"/>
  <c r="M69" i="1"/>
  <c r="M68" i="1"/>
  <c r="M67" i="1"/>
  <c r="M66" i="1"/>
  <c r="M65" i="1"/>
  <c r="M64" i="1"/>
  <c r="L63" i="1"/>
  <c r="K63" i="1"/>
  <c r="L61" i="1"/>
  <c r="K61" i="1"/>
  <c r="L59" i="1"/>
  <c r="K59" i="1"/>
  <c r="M58" i="1"/>
  <c r="L57" i="1"/>
  <c r="M57" i="1" s="1"/>
  <c r="K57" i="1"/>
  <c r="M56" i="1"/>
  <c r="L55" i="1"/>
  <c r="K55" i="1"/>
  <c r="M54" i="1"/>
  <c r="L53" i="1"/>
  <c r="K53" i="1"/>
  <c r="M52" i="1"/>
  <c r="M51" i="1"/>
  <c r="M50" i="1"/>
  <c r="M49" i="1"/>
  <c r="M48" i="1"/>
  <c r="M47" i="1"/>
  <c r="M46" i="1"/>
  <c r="M45" i="1"/>
  <c r="M44" i="1"/>
  <c r="L44" i="1"/>
  <c r="K44" i="1"/>
  <c r="M43" i="1"/>
  <c r="M42" i="1"/>
  <c r="L41" i="1"/>
  <c r="K41" i="1"/>
  <c r="M40" i="1"/>
  <c r="L39" i="1"/>
  <c r="M39" i="1" s="1"/>
  <c r="K39" i="1"/>
  <c r="M38" i="1"/>
  <c r="L37" i="1"/>
  <c r="K37" i="1"/>
  <c r="M36" i="1"/>
  <c r="M35" i="1"/>
  <c r="L34" i="1"/>
  <c r="K34" i="1"/>
  <c r="M34" i="1" s="1"/>
  <c r="M33" i="1"/>
  <c r="M32" i="1"/>
  <c r="M31" i="1"/>
  <c r="M30" i="1"/>
  <c r="L29" i="1"/>
  <c r="K29" i="1"/>
  <c r="M28" i="1"/>
  <c r="M27" i="1"/>
  <c r="L26" i="1"/>
  <c r="K26" i="1"/>
  <c r="M26" i="1" s="1"/>
  <c r="M25" i="1"/>
  <c r="M24" i="1"/>
  <c r="M23" i="1"/>
  <c r="L22" i="1"/>
  <c r="M22" i="1" s="1"/>
  <c r="K22" i="1"/>
  <c r="M21" i="1"/>
  <c r="M20" i="1"/>
  <c r="L19" i="1"/>
  <c r="K19" i="1"/>
  <c r="M18" i="1"/>
  <c r="M17" i="1"/>
  <c r="M16" i="1"/>
  <c r="L15" i="1"/>
  <c r="K15" i="1"/>
  <c r="M14" i="1"/>
  <c r="M13" i="1"/>
  <c r="M12" i="1"/>
  <c r="L12" i="1"/>
  <c r="K12" i="1"/>
  <c r="M11" i="1"/>
  <c r="M10" i="1"/>
  <c r="L9" i="1"/>
  <c r="M9" i="1" s="1"/>
  <c r="K9" i="1"/>
  <c r="M8" i="1"/>
  <c r="M7" i="1"/>
  <c r="L6" i="1"/>
  <c r="M6" i="1" s="1"/>
  <c r="K6" i="1"/>
  <c r="M121" i="1" l="1"/>
  <c r="M119" i="1"/>
  <c r="M112" i="1"/>
  <c r="M104" i="1"/>
  <c r="L107" i="1"/>
  <c r="M107" i="1" s="1"/>
  <c r="M95" i="1"/>
  <c r="M93" i="1"/>
  <c r="M91" i="1"/>
  <c r="M80" i="1"/>
  <c r="M76" i="1"/>
  <c r="M72" i="1"/>
  <c r="M63" i="1"/>
  <c r="M61" i="1"/>
  <c r="M55" i="1"/>
  <c r="M53" i="1"/>
  <c r="M41" i="1"/>
  <c r="M37" i="1"/>
  <c r="M29" i="1"/>
  <c r="M19" i="1"/>
  <c r="M15" i="1"/>
  <c r="K97" i="1"/>
  <c r="K123" i="1" s="1"/>
  <c r="L97" i="1"/>
  <c r="L123" i="1" l="1"/>
  <c r="M123" i="1" s="1"/>
  <c r="M97" i="1"/>
</calcChain>
</file>

<file path=xl/sharedStrings.xml><?xml version="1.0" encoding="utf-8"?>
<sst xmlns="http://schemas.openxmlformats.org/spreadsheetml/2006/main" count="513" uniqueCount="137">
  <si>
    <t>КВСР</t>
  </si>
  <si>
    <t>КФСР</t>
  </si>
  <si>
    <t>КЦСР</t>
  </si>
  <si>
    <t>ВР</t>
  </si>
  <si>
    <t>Наименование расходов</t>
  </si>
  <si>
    <t>Утвержденные бюджетные назначения, руб.</t>
  </si>
  <si>
    <t>Исполнено, 
руб.</t>
  </si>
  <si>
    <t>Показатели исполнения, %</t>
  </si>
  <si>
    <t>6</t>
  </si>
  <si>
    <t>7</t>
  </si>
  <si>
    <t>8 = 7/6*100</t>
  </si>
  <si>
    <t>903</t>
  </si>
  <si>
    <t>0104</t>
  </si>
  <si>
    <t>13000001П3</t>
  </si>
  <si>
    <t>Расходы на осуществление отдельных государственных полномочий Республики Крым по опеке и попечительству в отношении несовершеннолетних (расходы на обеспечение выплат по оплате труда работникам органов местного самоуправления) в рамках муниципальной программы профилактики безнадзорности, правонарушений и социального сиротства в детской среде города Евпатории Республики Крым</t>
  </si>
  <si>
    <t>121</t>
  </si>
  <si>
    <t>Фонд оплаты труда государственных (муниципальных) органов</t>
  </si>
  <si>
    <t>129</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</si>
  <si>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органоврамках муниципальной программы профилактики безнадзорности, правонарушений и социального сиротства в детской среде города Евпатории Республики Крым</t>
  </si>
  <si>
    <t>13000001П5</t>
  </si>
  <si>
    <t>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(расходы на обеспечение выплат по оплате труда работникам органов местного самоуправления) в рамках муниципальной программы профилактики безнадзорности, правонарушений и социального сиротства в детской среде города Евпатории Республики Крым</t>
  </si>
  <si>
    <t>1300071301</t>
  </si>
  <si>
    <t>1300071309</t>
  </si>
  <si>
    <t>Расходы на осуществление отдельных государственных полномочий Республики Крым по опеке и попечительству в отношении несовершеннолетних (расходы на обеспечение выполнения функций органами местного самоуправления (за исключением расходов на выплаты по оплате труда работникам указанных органов) в рамках муниципальной программы профилактики безнадзорности, правонарушений и социального сиротства в детской среде города Евпатории Республики Крым</t>
  </si>
  <si>
    <t>122</t>
  </si>
  <si>
    <t>Иные выплаты персоналу государственных (муниципальных) органов, за исключением фонда оплаты труда</t>
  </si>
  <si>
    <t>242</t>
  </si>
  <si>
    <t>Закупка товаров, работ и услуг в сфере информационно-коммуникационных технологий</t>
  </si>
  <si>
    <t>244</t>
  </si>
  <si>
    <t>Прочая закупка товаров, работ и услуг</t>
  </si>
  <si>
    <t>1300071501</t>
  </si>
  <si>
    <t>1300071509</t>
  </si>
  <si>
    <t>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(расходы на обеспечение выполнения функций органами местного самоуправления (за исключением расходов на выплаты по оплате труда работникам указанных органов) в рамках муниципальной программы профилактики безнадзорности, правонарушений и социального сиротства в детской среде города Евпатории Республики Крым</t>
  </si>
  <si>
    <t>7230000110</t>
  </si>
  <si>
    <t>Расходы на обеспечение выплат по оплате труда работникам аппарата администрации города Евпатории Республики Крым, ее отраслевых и функциональных органов в рамках непрограммных направлений расходов</t>
  </si>
  <si>
    <t>7230000190</t>
  </si>
  <si>
    <t>Расходы на обеспечение выполнения функций аппаратом администрации города Евпатории Республики Крым, ее отраслевыми и функциональными органами (за исключением расходов на выплаты по оплате труда работникам указанных органов) в рамках непрограммных направлений расходов</t>
  </si>
  <si>
    <t>852</t>
  </si>
  <si>
    <t>Уплата прочих налогов, сборов</t>
  </si>
  <si>
    <t>7400075500</t>
  </si>
  <si>
    <t>Расходы на поощрение муниципальных управленческих команд в рамках непрограммных направлений расходов</t>
  </si>
  <si>
    <t>0105</t>
  </si>
  <si>
    <t>7230051200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</si>
  <si>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направлений расходов</t>
  </si>
  <si>
    <t>0107</t>
  </si>
  <si>
    <t>7400090210</t>
  </si>
  <si>
    <t>Расходы, связанные с подготовкой и проведением выборов депутатов представительного органа муниципального образования городской округ Евпатория Республики Крым</t>
  </si>
  <si>
    <t>880</t>
  </si>
  <si>
    <t>Специальные расходы</t>
  </si>
  <si>
    <t>0113</t>
  </si>
  <si>
    <t>7230071400</t>
  </si>
  <si>
    <t>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t>
  </si>
  <si>
    <t>7300001590</t>
  </si>
  <si>
    <t>Расходы на обеспечение деятельности муниципальных казенных учреждений в рамках непрограммных направлений расходов МКУ "ЦБИА и МТО"</t>
  </si>
  <si>
    <t>111</t>
  </si>
  <si>
    <t>Фонд оплаты труда учреждений</t>
  </si>
  <si>
    <t>112</t>
  </si>
  <si>
    <t>Иные выплаты персоналу учреждений, за исключением фонда оплаты труда</t>
  </si>
  <si>
    <t>119</t>
  </si>
  <si>
    <t>Взносы по обязательному социальному страхованию на выплаты по оплате труда работников и иные выплаты работникам учреждений</t>
  </si>
  <si>
    <t>247</t>
  </si>
  <si>
    <t>Закупка энергетических ресурсов</t>
  </si>
  <si>
    <t>851</t>
  </si>
  <si>
    <t>7400020370</t>
  </si>
  <si>
    <t>Расходы на мероприятия в рамках непрограммных направлений расходов(представительские расходы)</t>
  </si>
  <si>
    <t>853</t>
  </si>
  <si>
    <t>Уплата иных платежей</t>
  </si>
  <si>
    <t>7400020390</t>
  </si>
  <si>
    <t>Расходы, связанные с исполнением судебных актов и судебным производством в рамках непрограммных направлений расходов</t>
  </si>
  <si>
    <t>831</t>
  </si>
  <si>
    <t>7400020550</t>
  </si>
  <si>
    <t>Расходы на проведение аудиторской проверки результатов проведённой МУПом инвентаризации и промежуточного баланса в рамках непрограммных направлений расходов</t>
  </si>
  <si>
    <t>0203</t>
  </si>
  <si>
    <t>7400020220</t>
  </si>
  <si>
    <t>Расходы на закупку (приобретение) товарно-материальных ценностей и (или) объёмов работ (услуг), в целях проведения специальной военной операции, мобилизационной подготовки, мобилизации, за счёт экономии лимитов бюджетных обязательств в рамках непрограммных направлений расходов</t>
  </si>
  <si>
    <t>0309</t>
  </si>
  <si>
    <t>0900220120</t>
  </si>
  <si>
    <t>Расходы на приведение документации защитных сооружений гражданской обороны в соответствие с требованиями нормативно-правовых актов РФ</t>
  </si>
  <si>
    <t>0310</t>
  </si>
  <si>
    <t>0900101590</t>
  </si>
  <si>
    <t>Расходы на обеспечение деятельности муниципальных казенных учреждений в рамках муниципальной программы "Гражданская оборона, защита населения и территорий городского округа Евпатория Республики Крым" МКУ "ЕДДС"</t>
  </si>
  <si>
    <t>0900120470</t>
  </si>
  <si>
    <t>Расходы на совершенствование системы оперативного оповещения и информирования населения муниципального образования городской округ Евпатория Республики Крым о возникновении или возможной угрозе возникновения чрезвычайных ситуаций и организацию непосредственной связи по взаимодействию с экстренными службами (АТГ) и социально значимыми объектами муниципального звена территориальной подсистемы единой государственной системы предупреждения и ликвидации чрезвычайных ситуаций на территории городского округа Евпатория Республики Крым в рамках муниципальной программы «Гражданская оборона, защита населения и территорий городского округа Евпатория Республики Крым»</t>
  </si>
  <si>
    <t>0900320130</t>
  </si>
  <si>
    <t>Расходы на создание резервов материальных ресурсов, создание страхового фонда документации объектов на территории муниципального образования городской округ Евпатория Республики Крым, обеспечение первичных мер пожарной безопасности, разработку и методическое сопровождение Паспорта безопасности муниципального образования городской округ Евпатория Республики Крым в рамках муниципальной программы "Гражданская оборона, защита населения и территорий городского округа Евпатория Республики Крым"</t>
  </si>
  <si>
    <t>7100090106</t>
  </si>
  <si>
    <t xml:space="preserve">Расходы на ликвидацию последствий чрезвычайной ситуации в связи с опасными метеорологическими явлениями и нарушением условий жизнедеятельности из резервного фонда администрации города Евпатории Республики Крым в рамках непрограммных направлений расходов 
Расходы на ликвидацию последствий чрезвычайной ситуации в связи с опасными метеорологическими явлениями и нарушением условий жизнедеятельности из резервного фонда администрации города Евпатории Республики Крым в рамках непрограммных направлений расходов 
</t>
  </si>
  <si>
    <t>0314</t>
  </si>
  <si>
    <t>0600020060</t>
  </si>
  <si>
    <t>Расходы на изготовление и распространение среди населения информационно-справочных материалов профилактической направленности в сфере общественной безопасности и противодействия наркомании, а также направленных на обеспечение защиты прав и свобод человека и гражданина, общества и государства от противоправных посягательств (ст.18 ч.1 №182-ФЗ от 23.06.2016г.) в рамках муниципальной программы «Профилактика правонарушений и преступлений в муниципальном образовании городской округ Евпатория Республики Крым»</t>
  </si>
  <si>
    <t>0600020510</t>
  </si>
  <si>
    <t>Расходы на участие в оказании содействия отделу МВД России по г. Евпатории в раскрытии (предупреждении) преступлений – внедрение АПК «Безопасный город» (создание систем видеонаблюдения в местах массового пребывания людей на объектах (территориях), в том числе социально значимых объектах; техническое сопровождение системы интеллектуального видеонаблюдения) в рамках муниципальной программы «Профилактика правонарушений и преступлений в муниципальном образовании городской округ Евпатория Республики Крым»</t>
  </si>
  <si>
    <t>0700020070</t>
  </si>
  <si>
    <t>Расходы на организацию подготовки и выпуска информационно-справочных материалов по профилактике терроризма и экстремизма, совершенствование работы по материально-техническому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"Профилактика терроризма и экстремизма на территории муниципального образования городской округ Евпатория Республики Крым"</t>
  </si>
  <si>
    <t>0705</t>
  </si>
  <si>
    <t>Профессиональная подготовка, переподготовка и повышение квалификации работников муниципальных и госудврственных учреждений:</t>
  </si>
  <si>
    <t>Прочая закупка товаров, работ и услуг  МКУ "ЕДДС"</t>
  </si>
  <si>
    <t>0900300190</t>
  </si>
  <si>
    <t>Прочая закупка товаров, работ и услуг (программа  "Гражданмская оборона")</t>
  </si>
  <si>
    <t>Прочая закупка товаров, работ и услуг  (опека)</t>
  </si>
  <si>
    <t>Прочая закупка товаров, работ и услуг  (КДН)</t>
  </si>
  <si>
    <t>Прочая закупка товаров, работ и услуг  (аппарат Администрации)</t>
  </si>
  <si>
    <t>Прочая закупка товаров, работ и услуг  (МКУ "ЦБИА и МТО")</t>
  </si>
  <si>
    <t>0707</t>
  </si>
  <si>
    <t>1300020170</t>
  </si>
  <si>
    <t>Расходы на мероприятия в рамках муниципальной программы профилактики безнадзорности, правонарушений и социального сиротства в детской среде города Евпатории Республики Крым</t>
  </si>
  <si>
    <t>Прочая закупка товаров, работ и услуг(опека)</t>
  </si>
  <si>
    <t>1006</t>
  </si>
  <si>
    <t>7100090105</t>
  </si>
  <si>
    <t>Расходы на выплаты единовременной материальной помощи  членам семей погибщих (умерших)  участников специальной военной операции на территориях Донецкой Народной Республики, Луганской Народной Республики и Украины из резервного фонда администрации города Евпатории Республики Крым в рамках непрограммных направлений расходов</t>
  </si>
  <si>
    <t>360</t>
  </si>
  <si>
    <t>Пособия, компенсации, меры социальной поддержки по публичным нормативнным обязательствам</t>
  </si>
  <si>
    <t>7100090107</t>
  </si>
  <si>
    <t>Расходы на осуществление социальных выплат гражданам, пострадавшим в результате применения вооружёнными формированиями поражающих средств в период проведения специальной военной операции (обстрелов, взрывов или применения беспилотной авиации или других поражающих средств) на территории муниципального образования городской округ Евпатория Республики Крым из резервного фонда администрации города Евпатории Республики Крым в рамах непрограммных направлений расходов</t>
  </si>
  <si>
    <t>1201</t>
  </si>
  <si>
    <t>7400020420</t>
  </si>
  <si>
    <t>Расходы на оказание услуг по изготовлению и размещению (трансляции) в телевизионном эфире видеоматериалов о деятельности, связанной с освещением жизнедеятельности муниципального образования городской округ Евпатория Республики Крым в рамках непрограммных расходов</t>
  </si>
  <si>
    <t>ВСЕГО</t>
  </si>
  <si>
    <t>Муниципальное бюджетное учреждение «Архив города Евпатории»</t>
  </si>
  <si>
    <t>Наименование  расходов</t>
  </si>
  <si>
    <t>1700071200</t>
  </si>
  <si>
    <t>611</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</si>
  <si>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</si>
  <si>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1700102590</t>
  </si>
  <si>
    <t>Расходы на предоставление субсидий муниципальным бюджетным учреждениям в рамках муниципальной программы "Развитие архивного дела на территории муниципального образования городской округ Евпатория"</t>
  </si>
  <si>
    <t>612</t>
  </si>
  <si>
    <t>Субсидии бюджетным учреждениям на иные цели</t>
  </si>
  <si>
    <t>Автономная некоммерческая организация "Телерадиокомпания "Евпатория"</t>
  </si>
  <si>
    <t>7400060040</t>
  </si>
  <si>
    <t>Субсидии некоммерческим организациям (за исключением муниципальных учреждений) на возмещение затрат, связанных с освещением деятельности органов местного самоуправления в средствах массовой информации, в рамках непрограммных направлений расходов</t>
  </si>
  <si>
    <t>631</t>
  </si>
  <si>
    <t>Субсидии на возмещение недополученных доходов и (или) возмещение фактически понесенных затрат</t>
  </si>
  <si>
    <t>Автономное некоммерческая организация "Издательство газеты "Евпаторийская здравница"</t>
  </si>
  <si>
    <t>1202</t>
  </si>
  <si>
    <t>7400060030</t>
  </si>
  <si>
    <t xml:space="preserve">ИТОГО </t>
  </si>
  <si>
    <t>Администрация города Евпатории по состоянию на 01 ноября 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</si>
</sst>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_ ;[Red]\-#,##0.00\ "/>
  </numFmts>
  <fonts count="11" x14ac:knownFonts="1">
    <font>
      <sz val="11"/>
      <color rgb="FF000000"/>
      <name val="Calibri"/>
      <family val="2"/>
      <charset val="1"/>
    </font>
    <font>
      <sz val="8"/>
      <color rgb="FF000000"/>
      <name val="Arial"/>
      <family val="2"/>
      <charset val="204"/>
    </font>
    <font>
      <b/>
      <sz val="12"/>
      <color rgb="FF000000"/>
      <name val="Arial"/>
      <family val="2"/>
      <charset val="204"/>
    </font>
    <font>
      <i/>
      <sz val="11"/>
      <color rgb="FF000000"/>
      <name val="Calibri"/>
      <family val="2"/>
      <charset val="1"/>
    </font>
    <font>
      <i/>
      <sz val="8"/>
      <color rgb="FF000000"/>
      <name val="Arial"/>
      <family val="2"/>
      <charset val="204"/>
    </font>
    <font>
      <b/>
      <sz val="8"/>
      <color rgb="FF000000"/>
      <name val="Arial"/>
      <family val="2"/>
      <charset val="204"/>
    </font>
    <font>
      <sz val="8"/>
      <color rgb="FF000000"/>
      <name val="Arial"/>
      <charset val="1"/>
    </font>
    <font>
      <sz val="11"/>
      <color theme="1"/>
      <name val="Calibri"/>
      <family val="2"/>
      <charset val="1"/>
    </font>
    <font>
      <sz val="11"/>
      <color theme="0"/>
      <name val="Calibri"/>
      <family val="2"/>
      <charset val="1"/>
    </font>
    <font>
      <b/>
      <sz val="10"/>
      <color rgb="FF000000"/>
      <name val="Arial"/>
      <family val="2"/>
      <charset val="204"/>
    </font>
    <font>
      <b/>
      <sz val="11"/>
      <color rgb="FF000000"/>
      <name val="Calibri"/>
      <family val="2"/>
      <charset val="20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s>
  <cellStyleXfs count="1">
    <xf numFmtId="0" fontId="0" fillId="0" borderId="0"/>
  </cellStyleXfs>
  <cellXfs count="62">
    <xf numFmtId="0" fontId="0" fillId="0" borderId="0" xfId="0"/>
    <xf numFmtId="49" fontId="2" fillId="0" borderId="1" xfId="0" applyNumberFormat="1"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49" fontId="9" fillId="0" borderId="0" xfId="0" applyNumberFormat="1" applyFont="1" applyBorder="1" applyAlignment="1">
      <alignment horizontal="center"/>
    </xf>
    <xf numFmtId="49" fontId="5" fillId="0" borderId="1" xfId="0" applyNumberFormat="1" applyFont="1" applyBorder="1" applyAlignment="1">
      <alignment horizontal="center" vertical="center"/>
    </xf>
    <xf numFmtId="0" fontId="4" fillId="0" borderId="1" xfId="0" applyFont="1" applyBorder="1" applyAlignment="1">
      <alignment horizontal="center" vertical="center"/>
    </xf>
    <xf numFmtId="49" fontId="1" fillId="0" borderId="1" xfId="0" applyNumberFormat="1" applyFont="1" applyBorder="1" applyAlignment="1">
      <alignment horizontal="center" vertical="center"/>
    </xf>
    <xf numFmtId="0" fontId="1" fillId="0" borderId="0" xfId="0" applyFont="1" applyBorder="1" applyAlignment="1">
      <alignment horizontal="center"/>
    </xf>
    <xf numFmtId="0" fontId="2" fillId="0" borderId="1" xfId="0" applyFont="1" applyBorder="1" applyAlignment="1">
      <alignment horizontal="center" vertical="center" wrapText="1"/>
    </xf>
    <xf numFmtId="0" fontId="1" fillId="0" borderId="0" xfId="0" applyFont="1" applyBorder="1" applyAlignment="1">
      <alignment horizontal="left" vertical="center"/>
    </xf>
    <xf numFmtId="0" fontId="0" fillId="0" borderId="0" xfId="0"/>
    <xf numFmtId="0" fontId="1" fillId="0" borderId="0" xfId="0" applyFont="1" applyBorder="1" applyAlignment="1">
      <alignment horizont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3" fillId="0" borderId="0" xfId="0" applyFont="1"/>
    <xf numFmtId="0" fontId="4" fillId="0" borderId="1" xfId="0" applyFont="1" applyBorder="1" applyAlignment="1">
      <alignment horizontal="center" vertical="center"/>
    </xf>
    <xf numFmtId="3" fontId="4"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4" fontId="5" fillId="0" borderId="1" xfId="0" applyNumberFormat="1" applyFont="1" applyBorder="1" applyAlignment="1">
      <alignment vertical="center"/>
    </xf>
    <xf numFmtId="0" fontId="0" fillId="0" borderId="0" xfId="0" applyAlignment="1">
      <alignment horizontal="center" vertical="center"/>
    </xf>
    <xf numFmtId="164" fontId="1" fillId="0" borderId="1" xfId="0" applyNumberFormat="1" applyFont="1" applyBorder="1" applyAlignment="1">
      <alignment horizontal="center" vertical="center" wrapText="1"/>
    </xf>
    <xf numFmtId="4" fontId="1" fillId="0" borderId="1" xfId="0" applyNumberFormat="1" applyFont="1" applyBorder="1" applyAlignment="1">
      <alignment vertical="center"/>
    </xf>
    <xf numFmtId="0" fontId="0" fillId="0" borderId="0" xfId="0" applyAlignment="1">
      <alignment horizontal="center"/>
    </xf>
    <xf numFmtId="164" fontId="5" fillId="0" borderId="1" xfId="0" applyNumberFormat="1" applyFont="1" applyBorder="1" applyAlignment="1">
      <alignment horizontal="center" vertical="top" wrapText="1"/>
    </xf>
    <xf numFmtId="0" fontId="7" fillId="0" borderId="0" xfId="0" applyFont="1"/>
    <xf numFmtId="0" fontId="8" fillId="0" borderId="0" xfId="0" applyFont="1"/>
    <xf numFmtId="165" fontId="8" fillId="0" borderId="0" xfId="0" applyNumberFormat="1" applyFont="1"/>
    <xf numFmtId="0" fontId="0" fillId="0" borderId="0" xfId="0" applyBorder="1"/>
    <xf numFmtId="164" fontId="5" fillId="0" borderId="1" xfId="0" applyNumberFormat="1" applyFont="1" applyBorder="1" applyAlignment="1">
      <alignment horizontal="left" vertical="center" wrapText="1"/>
    </xf>
    <xf numFmtId="4" fontId="5" fillId="0" borderId="1" xfId="0" applyNumberFormat="1" applyFont="1" applyBorder="1"/>
    <xf numFmtId="49" fontId="1" fillId="0" borderId="0" xfId="0" applyNumberFormat="1" applyFont="1" applyBorder="1" applyAlignment="1">
      <alignment horizontal="center" vertical="center"/>
    </xf>
    <xf numFmtId="164" fontId="1" fillId="0" borderId="0" xfId="0" applyNumberFormat="1" applyFont="1" applyBorder="1" applyAlignment="1">
      <alignment horizontal="center" vertical="center"/>
    </xf>
    <xf numFmtId="165" fontId="5" fillId="0" borderId="0" xfId="0" applyNumberFormat="1" applyFont="1" applyBorder="1" applyAlignment="1">
      <alignment horizontal="right" vertical="center"/>
    </xf>
    <xf numFmtId="0" fontId="1" fillId="0" borderId="1" xfId="0" applyFont="1" applyBorder="1" applyAlignment="1">
      <alignment vertical="center" wrapText="1"/>
    </xf>
    <xf numFmtId="165" fontId="5" fillId="0" borderId="1" xfId="0" applyNumberFormat="1" applyFont="1" applyBorder="1" applyAlignment="1">
      <alignment horizontal="right" vertical="center"/>
    </xf>
    <xf numFmtId="2" fontId="1" fillId="0" borderId="1" xfId="0" applyNumberFormat="1" applyFont="1" applyBorder="1" applyAlignment="1">
      <alignment vertical="center"/>
    </xf>
    <xf numFmtId="2" fontId="5" fillId="0" borderId="1" xfId="0" applyNumberFormat="1" applyFont="1" applyBorder="1" applyAlignment="1">
      <alignment horizontal="right" vertical="center"/>
    </xf>
    <xf numFmtId="0" fontId="10" fillId="0" borderId="0" xfId="0" applyFont="1" applyBorder="1"/>
    <xf numFmtId="0" fontId="0" fillId="0" borderId="0" xfId="0" applyBorder="1" applyAlignment="1">
      <alignment horizontal="center"/>
    </xf>
    <xf numFmtId="49" fontId="5" fillId="0" borderId="0" xfId="0" applyNumberFormat="1" applyFont="1" applyBorder="1" applyAlignment="1">
      <alignment horizontal="center" vertical="center"/>
    </xf>
    <xf numFmtId="164" fontId="9" fillId="0" borderId="0" xfId="0" applyNumberFormat="1" applyFont="1" applyBorder="1" applyAlignment="1">
      <alignment horizontal="center" vertical="center" wrapText="1"/>
    </xf>
    <xf numFmtId="2" fontId="1" fillId="0" borderId="1" xfId="0" applyNumberFormat="1" applyFont="1" applyBorder="1" applyAlignment="1">
      <alignment horizontal="right" vertical="center"/>
    </xf>
    <xf numFmtId="2" fontId="5" fillId="0" borderId="1" xfId="0" applyNumberFormat="1" applyFont="1" applyBorder="1" applyAlignment="1">
      <alignment vertical="center"/>
    </xf>
    <xf numFmtId="49" fontId="1" fillId="0" borderId="2" xfId="0" applyNumberFormat="1" applyFont="1" applyBorder="1" applyAlignment="1">
      <alignment horizontal="center" vertical="center"/>
    </xf>
    <xf numFmtId="164" fontId="1" fillId="0" borderId="2" xfId="0" applyNumberFormat="1" applyFont="1" applyBorder="1" applyAlignment="1">
      <alignment horizontal="center" vertical="center"/>
    </xf>
    <xf numFmtId="2" fontId="5" fillId="0" borderId="2" xfId="0" applyNumberFormat="1" applyFont="1" applyBorder="1" applyAlignment="1">
      <alignment horizontal="center" vertical="center"/>
    </xf>
    <xf numFmtId="49" fontId="9" fillId="0" borderId="1" xfId="0" applyNumberFormat="1" applyFont="1" applyBorder="1" applyAlignment="1">
      <alignment vertical="center"/>
    </xf>
    <xf numFmtId="0" fontId="1" fillId="0" borderId="0" xfId="0" applyFont="1" applyFill="1" applyBorder="1" applyAlignment="1">
      <alignment horizontal="center"/>
    </xf>
    <xf numFmtId="49" fontId="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right" vertical="center"/>
    </xf>
    <xf numFmtId="165" fontId="6" fillId="0" borderId="1" xfId="0" applyNumberFormat="1" applyFont="1" applyFill="1" applyBorder="1" applyAlignment="1">
      <alignment horizontal="right" vertical="center"/>
    </xf>
    <xf numFmtId="4" fontId="1" fillId="0" borderId="1" xfId="0" applyNumberFormat="1" applyFont="1" applyFill="1" applyBorder="1" applyAlignment="1">
      <alignment horizontal="right" vertical="center"/>
    </xf>
    <xf numFmtId="165" fontId="5" fillId="0" borderId="0" xfId="0" applyNumberFormat="1" applyFont="1" applyFill="1" applyBorder="1" applyAlignment="1">
      <alignment horizontal="right" vertical="center"/>
    </xf>
    <xf numFmtId="165" fontId="1"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wrapText="1"/>
    </xf>
    <xf numFmtId="165" fontId="5" fillId="0" borderId="1" xfId="0" applyNumberFormat="1" applyFont="1" applyFill="1" applyBorder="1" applyAlignment="1">
      <alignment horizontal="right" vertical="center"/>
    </xf>
    <xf numFmtId="165" fontId="5" fillId="0" borderId="2" xfId="0" applyNumberFormat="1" applyFont="1" applyFill="1" applyBorder="1" applyAlignment="1">
      <alignment horizontal="right" vertical="center"/>
    </xf>
    <xf numFmtId="0" fontId="0" fillId="0" borderId="0" xfId="0" applyFill="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24"/>
  <sheetViews>
    <sheetView tabSelected="1" zoomScale="80" zoomScaleNormal="80" workbookViewId="0">
      <selection activeCell="J8" sqref="J8"/>
    </sheetView>
  </sheetViews>
  <sheetFormatPr defaultColWidth="9.140625" defaultRowHeight="15" x14ac:dyDescent="0.25"/>
  <cols>
    <col min="1" max="1" width="0.5703125" style="12" customWidth="1"/>
    <col min="2" max="2" width="4.85546875" style="12" customWidth="1"/>
    <col min="3" max="3" width="1.85546875" style="12" customWidth="1"/>
    <col min="4" max="4" width="1" style="12" customWidth="1"/>
    <col min="5" max="5" width="4.42578125" style="12" customWidth="1"/>
    <col min="6" max="6" width="4.85546875" style="12" customWidth="1"/>
    <col min="7" max="7" width="5.42578125" style="12" customWidth="1"/>
    <col min="8" max="8" width="3.140625" style="12" customWidth="1"/>
    <col min="9" max="9" width="2.5703125" style="12" customWidth="1"/>
    <col min="10" max="10" width="67.7109375" style="12" customWidth="1"/>
    <col min="11" max="12" width="17.85546875" style="61" customWidth="1"/>
    <col min="13" max="13" width="12.140625" style="12" customWidth="1"/>
    <col min="14" max="16" width="9.140625" style="12"/>
    <col min="17" max="17" width="14.85546875" style="12" customWidth="1"/>
    <col min="18" max="18" width="14.140625" style="12" customWidth="1"/>
    <col min="19" max="16384" width="9.140625" style="12"/>
  </cols>
  <sheetData>
    <row r="1" spans="2:22" ht="15" customHeight="1" x14ac:dyDescent="0.25">
      <c r="B1" s="11"/>
      <c r="C1" s="11"/>
      <c r="D1" s="11"/>
      <c r="E1" s="11"/>
      <c r="F1" s="11"/>
      <c r="G1" s="11"/>
      <c r="H1" s="11"/>
      <c r="I1" s="11"/>
      <c r="J1" s="11"/>
      <c r="K1" s="11"/>
      <c r="L1" s="11"/>
    </row>
    <row r="2" spans="2:22" ht="15" customHeight="1" x14ac:dyDescent="0.25">
      <c r="B2" s="10" t="s">
        <v>136</v>
      </c>
      <c r="C2" s="10"/>
      <c r="D2" s="10"/>
      <c r="E2" s="10"/>
      <c r="F2" s="10"/>
      <c r="G2" s="10"/>
      <c r="H2" s="10"/>
      <c r="I2" s="10"/>
      <c r="J2" s="10"/>
      <c r="K2" s="10"/>
      <c r="L2" s="10"/>
      <c r="M2" s="10"/>
    </row>
    <row r="3" spans="2:22" x14ac:dyDescent="0.25">
      <c r="B3" s="9"/>
      <c r="C3" s="9"/>
      <c r="D3" s="9"/>
      <c r="E3" s="9"/>
      <c r="F3" s="9"/>
      <c r="G3" s="9"/>
      <c r="H3" s="9"/>
      <c r="I3" s="9"/>
      <c r="J3" s="13"/>
      <c r="K3" s="50"/>
      <c r="L3" s="50"/>
    </row>
    <row r="4" spans="2:22" ht="39" customHeight="1" x14ac:dyDescent="0.25">
      <c r="B4" s="8" t="s">
        <v>0</v>
      </c>
      <c r="C4" s="8"/>
      <c r="D4" s="8" t="s">
        <v>1</v>
      </c>
      <c r="E4" s="8"/>
      <c r="F4" s="8" t="s">
        <v>2</v>
      </c>
      <c r="G4" s="8"/>
      <c r="H4" s="8" t="s">
        <v>3</v>
      </c>
      <c r="I4" s="8"/>
      <c r="J4" s="14" t="s">
        <v>4</v>
      </c>
      <c r="K4" s="51" t="s">
        <v>5</v>
      </c>
      <c r="L4" s="51" t="s">
        <v>6</v>
      </c>
      <c r="M4" s="16" t="s">
        <v>7</v>
      </c>
    </row>
    <row r="5" spans="2:22" s="17" customFormat="1" ht="17.25" customHeight="1" x14ac:dyDescent="0.25">
      <c r="B5" s="7">
        <v>1</v>
      </c>
      <c r="C5" s="7"/>
      <c r="D5" s="7">
        <v>2</v>
      </c>
      <c r="E5" s="7"/>
      <c r="F5" s="7">
        <v>3</v>
      </c>
      <c r="G5" s="7"/>
      <c r="H5" s="7">
        <v>4</v>
      </c>
      <c r="I5" s="7"/>
      <c r="J5" s="18">
        <v>5</v>
      </c>
      <c r="K5" s="52" t="s">
        <v>8</v>
      </c>
      <c r="L5" s="52" t="s">
        <v>9</v>
      </c>
      <c r="M5" s="19" t="s">
        <v>10</v>
      </c>
    </row>
    <row r="6" spans="2:22" ht="75" customHeight="1" x14ac:dyDescent="0.25">
      <c r="B6" s="6" t="s">
        <v>11</v>
      </c>
      <c r="C6" s="6"/>
      <c r="D6" s="6" t="s">
        <v>12</v>
      </c>
      <c r="E6" s="6"/>
      <c r="F6" s="6" t="s">
        <v>13</v>
      </c>
      <c r="G6" s="6"/>
      <c r="H6" s="8"/>
      <c r="I6" s="8"/>
      <c r="J6" s="20" t="s">
        <v>14</v>
      </c>
      <c r="K6" s="53">
        <f>SUM(K7:K8)</f>
        <v>1021005</v>
      </c>
      <c r="L6" s="53">
        <f>SUM(L7:L8)</f>
        <v>625976.32000000007</v>
      </c>
      <c r="M6" s="21">
        <f t="shared" ref="M6:M37" si="0">L6/K6*100</f>
        <v>61.309819246722597</v>
      </c>
      <c r="Q6" s="22"/>
    </row>
    <row r="7" spans="2:22" ht="15" customHeight="1" x14ac:dyDescent="0.25">
      <c r="B7" s="8" t="s">
        <v>11</v>
      </c>
      <c r="C7" s="8"/>
      <c r="D7" s="8" t="s">
        <v>12</v>
      </c>
      <c r="E7" s="8"/>
      <c r="F7" s="8" t="s">
        <v>13</v>
      </c>
      <c r="G7" s="8"/>
      <c r="H7" s="8" t="s">
        <v>15</v>
      </c>
      <c r="I7" s="8"/>
      <c r="J7" s="23" t="s">
        <v>16</v>
      </c>
      <c r="K7" s="54">
        <v>784182</v>
      </c>
      <c r="L7" s="54">
        <v>480780.59</v>
      </c>
      <c r="M7" s="24">
        <f t="shared" si="0"/>
        <v>61.30982220964011</v>
      </c>
    </row>
    <row r="8" spans="2:22" ht="56.25" x14ac:dyDescent="0.25">
      <c r="B8" s="8" t="s">
        <v>11</v>
      </c>
      <c r="C8" s="8"/>
      <c r="D8" s="8" t="s">
        <v>12</v>
      </c>
      <c r="E8" s="8"/>
      <c r="F8" s="8" t="s">
        <v>13</v>
      </c>
      <c r="G8" s="8"/>
      <c r="H8" s="8" t="s">
        <v>17</v>
      </c>
      <c r="I8" s="8"/>
      <c r="J8" s="23" t="s">
        <v>18</v>
      </c>
      <c r="K8" s="54">
        <v>236823</v>
      </c>
      <c r="L8" s="54">
        <v>145195.73000000001</v>
      </c>
      <c r="M8" s="24">
        <f t="shared" si="0"/>
        <v>61.309809435738927</v>
      </c>
      <c r="V8" s="25"/>
    </row>
    <row r="9" spans="2:22" ht="75" customHeight="1" x14ac:dyDescent="0.25">
      <c r="B9" s="6" t="s">
        <v>11</v>
      </c>
      <c r="C9" s="6"/>
      <c r="D9" s="6" t="s">
        <v>12</v>
      </c>
      <c r="E9" s="6"/>
      <c r="F9" s="6" t="s">
        <v>19</v>
      </c>
      <c r="G9" s="6"/>
      <c r="H9" s="8"/>
      <c r="I9" s="8"/>
      <c r="J9" s="20" t="s">
        <v>20</v>
      </c>
      <c r="K9" s="53">
        <f>SUM(K10:K11)</f>
        <v>334321</v>
      </c>
      <c r="L9" s="53">
        <f>SUM(L10:L11)</f>
        <v>203353.82</v>
      </c>
      <c r="M9" s="21">
        <f t="shared" si="0"/>
        <v>60.825918802587928</v>
      </c>
      <c r="Q9" s="22"/>
    </row>
    <row r="10" spans="2:22" ht="15" customHeight="1" x14ac:dyDescent="0.25">
      <c r="B10" s="8" t="s">
        <v>11</v>
      </c>
      <c r="C10" s="8"/>
      <c r="D10" s="8" t="s">
        <v>12</v>
      </c>
      <c r="E10" s="8"/>
      <c r="F10" s="8" t="s">
        <v>19</v>
      </c>
      <c r="G10" s="8"/>
      <c r="H10" s="8" t="s">
        <v>15</v>
      </c>
      <c r="I10" s="8"/>
      <c r="J10" s="23" t="s">
        <v>16</v>
      </c>
      <c r="K10" s="54">
        <v>256775</v>
      </c>
      <c r="L10" s="54">
        <v>156185.73000000001</v>
      </c>
      <c r="M10" s="24">
        <f t="shared" si="0"/>
        <v>60.825909843247985</v>
      </c>
    </row>
    <row r="11" spans="2:22" ht="56.25" x14ac:dyDescent="0.25">
      <c r="B11" s="8" t="s">
        <v>11</v>
      </c>
      <c r="C11" s="8"/>
      <c r="D11" s="8" t="s">
        <v>12</v>
      </c>
      <c r="E11" s="8"/>
      <c r="F11" s="8" t="s">
        <v>19</v>
      </c>
      <c r="G11" s="8"/>
      <c r="H11" s="8" t="s">
        <v>17</v>
      </c>
      <c r="I11" s="8"/>
      <c r="J11" s="23" t="s">
        <v>18</v>
      </c>
      <c r="K11" s="54">
        <v>77546</v>
      </c>
      <c r="L11" s="54">
        <v>47168.09</v>
      </c>
      <c r="M11" s="24">
        <f t="shared" si="0"/>
        <v>60.825948469295646</v>
      </c>
      <c r="V11" s="25"/>
    </row>
    <row r="12" spans="2:22" ht="75" customHeight="1" x14ac:dyDescent="0.25">
      <c r="B12" s="6" t="s">
        <v>11</v>
      </c>
      <c r="C12" s="6"/>
      <c r="D12" s="6" t="s">
        <v>12</v>
      </c>
      <c r="E12" s="6"/>
      <c r="F12" s="6" t="s">
        <v>21</v>
      </c>
      <c r="G12" s="6"/>
      <c r="H12" s="8"/>
      <c r="I12" s="8"/>
      <c r="J12" s="20" t="s">
        <v>14</v>
      </c>
      <c r="K12" s="53">
        <f>SUM(K13:K14)</f>
        <v>3682014</v>
      </c>
      <c r="L12" s="53">
        <f>SUM(L13:L14)</f>
        <v>2792900.48</v>
      </c>
      <c r="M12" s="21">
        <f t="shared" si="0"/>
        <v>75.852522016483377</v>
      </c>
      <c r="Q12" s="22"/>
    </row>
    <row r="13" spans="2:22" ht="15" customHeight="1" x14ac:dyDescent="0.25">
      <c r="B13" s="8" t="s">
        <v>11</v>
      </c>
      <c r="C13" s="8"/>
      <c r="D13" s="8" t="s">
        <v>12</v>
      </c>
      <c r="E13" s="8"/>
      <c r="F13" s="8" t="s">
        <v>21</v>
      </c>
      <c r="G13" s="8"/>
      <c r="H13" s="8" t="s">
        <v>15</v>
      </c>
      <c r="I13" s="8"/>
      <c r="J13" s="23" t="s">
        <v>16</v>
      </c>
      <c r="K13" s="54">
        <v>2827968</v>
      </c>
      <c r="L13" s="54">
        <v>2146483.09</v>
      </c>
      <c r="M13" s="24">
        <f t="shared" si="0"/>
        <v>75.901958225835656</v>
      </c>
    </row>
    <row r="14" spans="2:22" ht="56.25" x14ac:dyDescent="0.25">
      <c r="B14" s="8" t="s">
        <v>11</v>
      </c>
      <c r="C14" s="8"/>
      <c r="D14" s="8" t="s">
        <v>12</v>
      </c>
      <c r="E14" s="8"/>
      <c r="F14" s="8" t="s">
        <v>21</v>
      </c>
      <c r="G14" s="8"/>
      <c r="H14" s="8" t="s">
        <v>17</v>
      </c>
      <c r="I14" s="8"/>
      <c r="J14" s="23" t="s">
        <v>18</v>
      </c>
      <c r="K14" s="54">
        <v>854046</v>
      </c>
      <c r="L14" s="54">
        <v>646417.39</v>
      </c>
      <c r="M14" s="24">
        <f t="shared" si="0"/>
        <v>75.688825894623946</v>
      </c>
      <c r="V14" s="25"/>
    </row>
    <row r="15" spans="2:22" ht="80.25" customHeight="1" x14ac:dyDescent="0.25">
      <c r="B15" s="6" t="s">
        <v>11</v>
      </c>
      <c r="C15" s="6"/>
      <c r="D15" s="6" t="s">
        <v>12</v>
      </c>
      <c r="E15" s="6"/>
      <c r="F15" s="6" t="s">
        <v>22</v>
      </c>
      <c r="G15" s="6"/>
      <c r="H15" s="8"/>
      <c r="I15" s="8"/>
      <c r="J15" s="20" t="s">
        <v>23</v>
      </c>
      <c r="K15" s="53">
        <f>SUM(K16:K18)</f>
        <v>482362</v>
      </c>
      <c r="L15" s="53">
        <f>SUM(L16:L18)</f>
        <v>304095.90000000002</v>
      </c>
      <c r="M15" s="21">
        <f t="shared" si="0"/>
        <v>63.043087971274694</v>
      </c>
    </row>
    <row r="16" spans="2:22" ht="23.25" customHeight="1" x14ac:dyDescent="0.25">
      <c r="B16" s="8" t="s">
        <v>11</v>
      </c>
      <c r="C16" s="8"/>
      <c r="D16" s="8" t="s">
        <v>12</v>
      </c>
      <c r="E16" s="8"/>
      <c r="F16" s="8" t="s">
        <v>22</v>
      </c>
      <c r="G16" s="8"/>
      <c r="H16" s="8" t="s">
        <v>24</v>
      </c>
      <c r="I16" s="8"/>
      <c r="J16" s="15" t="s">
        <v>25</v>
      </c>
      <c r="K16" s="54">
        <v>78384</v>
      </c>
      <c r="L16" s="54">
        <v>66440.800000000003</v>
      </c>
      <c r="M16" s="24">
        <f t="shared" si="0"/>
        <v>84.76321698305776</v>
      </c>
    </row>
    <row r="17" spans="2:13" ht="22.5" x14ac:dyDescent="0.25">
      <c r="B17" s="8" t="s">
        <v>11</v>
      </c>
      <c r="C17" s="8"/>
      <c r="D17" s="8" t="s">
        <v>12</v>
      </c>
      <c r="E17" s="8"/>
      <c r="F17" s="8" t="s">
        <v>22</v>
      </c>
      <c r="G17" s="8"/>
      <c r="H17" s="8" t="s">
        <v>26</v>
      </c>
      <c r="I17" s="8"/>
      <c r="J17" s="15" t="s">
        <v>27</v>
      </c>
      <c r="K17" s="54">
        <v>332643.24</v>
      </c>
      <c r="L17" s="54">
        <v>166320.34</v>
      </c>
      <c r="M17" s="24">
        <f t="shared" si="0"/>
        <v>49.99961520336322</v>
      </c>
    </row>
    <row r="18" spans="2:13" x14ac:dyDescent="0.25">
      <c r="B18" s="8" t="s">
        <v>11</v>
      </c>
      <c r="C18" s="8"/>
      <c r="D18" s="8" t="s">
        <v>12</v>
      </c>
      <c r="E18" s="8"/>
      <c r="F18" s="8" t="s">
        <v>22</v>
      </c>
      <c r="G18" s="8"/>
      <c r="H18" s="8" t="s">
        <v>28</v>
      </c>
      <c r="I18" s="8"/>
      <c r="J18" s="15" t="s">
        <v>29</v>
      </c>
      <c r="K18" s="54">
        <v>71334.759999999995</v>
      </c>
      <c r="L18" s="54">
        <v>71334.759999999995</v>
      </c>
      <c r="M18" s="24">
        <f t="shared" si="0"/>
        <v>100</v>
      </c>
    </row>
    <row r="19" spans="2:13" ht="79.5" customHeight="1" x14ac:dyDescent="0.25">
      <c r="B19" s="6" t="s">
        <v>11</v>
      </c>
      <c r="C19" s="6"/>
      <c r="D19" s="6" t="s">
        <v>12</v>
      </c>
      <c r="E19" s="6"/>
      <c r="F19" s="6" t="s">
        <v>30</v>
      </c>
      <c r="G19" s="6"/>
      <c r="H19" s="8"/>
      <c r="I19" s="8"/>
      <c r="J19" s="20" t="s">
        <v>20</v>
      </c>
      <c r="K19" s="53">
        <f>SUM(K20:K21)</f>
        <v>1380755</v>
      </c>
      <c r="L19" s="53">
        <f>SUM(L20:L21)</f>
        <v>1056381.42</v>
      </c>
      <c r="M19" s="21">
        <f t="shared" si="0"/>
        <v>76.507520885312744</v>
      </c>
    </row>
    <row r="20" spans="2:13" ht="15" customHeight="1" x14ac:dyDescent="0.25">
      <c r="B20" s="8" t="s">
        <v>11</v>
      </c>
      <c r="C20" s="8"/>
      <c r="D20" s="8" t="s">
        <v>12</v>
      </c>
      <c r="E20" s="8"/>
      <c r="F20" s="8" t="s">
        <v>30</v>
      </c>
      <c r="G20" s="8"/>
      <c r="H20" s="8" t="s">
        <v>15</v>
      </c>
      <c r="I20" s="8"/>
      <c r="J20" s="23" t="s">
        <v>16</v>
      </c>
      <c r="K20" s="54">
        <v>1060488</v>
      </c>
      <c r="L20" s="54">
        <v>813117.6</v>
      </c>
      <c r="M20" s="24">
        <f t="shared" si="0"/>
        <v>76.673908615656188</v>
      </c>
    </row>
    <row r="21" spans="2:13" ht="56.25" x14ac:dyDescent="0.25">
      <c r="B21" s="8" t="s">
        <v>11</v>
      </c>
      <c r="C21" s="8"/>
      <c r="D21" s="8" t="s">
        <v>12</v>
      </c>
      <c r="E21" s="8"/>
      <c r="F21" s="8" t="s">
        <v>30</v>
      </c>
      <c r="G21" s="8"/>
      <c r="H21" s="8" t="s">
        <v>17</v>
      </c>
      <c r="I21" s="8"/>
      <c r="J21" s="23" t="s">
        <v>18</v>
      </c>
      <c r="K21" s="54">
        <v>320267</v>
      </c>
      <c r="L21" s="54">
        <v>243263.82</v>
      </c>
      <c r="M21" s="24">
        <f t="shared" si="0"/>
        <v>75.956567489001372</v>
      </c>
    </row>
    <row r="22" spans="2:13" ht="78.75" x14ac:dyDescent="0.25">
      <c r="B22" s="6" t="s">
        <v>11</v>
      </c>
      <c r="C22" s="6"/>
      <c r="D22" s="6" t="s">
        <v>12</v>
      </c>
      <c r="E22" s="6"/>
      <c r="F22" s="6" t="s">
        <v>31</v>
      </c>
      <c r="G22" s="6"/>
      <c r="H22" s="8"/>
      <c r="I22" s="8"/>
      <c r="J22" s="20" t="s">
        <v>32</v>
      </c>
      <c r="K22" s="53">
        <f>SUM(K23:K25)</f>
        <v>207112.9</v>
      </c>
      <c r="L22" s="53">
        <f>SUM(L23:L25)</f>
        <v>188305.53</v>
      </c>
      <c r="M22" s="21">
        <f t="shared" si="0"/>
        <v>90.919266738093086</v>
      </c>
    </row>
    <row r="23" spans="2:13" ht="23.25" customHeight="1" x14ac:dyDescent="0.25">
      <c r="B23" s="8" t="s">
        <v>11</v>
      </c>
      <c r="C23" s="8"/>
      <c r="D23" s="8" t="s">
        <v>12</v>
      </c>
      <c r="E23" s="8"/>
      <c r="F23" s="8" t="s">
        <v>31</v>
      </c>
      <c r="G23" s="8"/>
      <c r="H23" s="8" t="s">
        <v>24</v>
      </c>
      <c r="I23" s="8"/>
      <c r="J23" s="15" t="s">
        <v>25</v>
      </c>
      <c r="K23" s="54">
        <v>57014.400000000001</v>
      </c>
      <c r="L23" s="54">
        <v>56676.4</v>
      </c>
      <c r="M23" s="24">
        <f t="shared" si="0"/>
        <v>99.407167312117636</v>
      </c>
    </row>
    <row r="24" spans="2:13" ht="23.25" customHeight="1" x14ac:dyDescent="0.25">
      <c r="B24" s="8" t="s">
        <v>11</v>
      </c>
      <c r="C24" s="8"/>
      <c r="D24" s="8" t="s">
        <v>12</v>
      </c>
      <c r="E24" s="8"/>
      <c r="F24" s="8" t="s">
        <v>31</v>
      </c>
      <c r="G24" s="8"/>
      <c r="H24" s="8" t="s">
        <v>26</v>
      </c>
      <c r="I24" s="8"/>
      <c r="J24" s="15" t="s">
        <v>27</v>
      </c>
      <c r="K24" s="54">
        <v>99000</v>
      </c>
      <c r="L24" s="54">
        <v>87708.13</v>
      </c>
      <c r="M24" s="24">
        <f t="shared" si="0"/>
        <v>88.594070707070713</v>
      </c>
    </row>
    <row r="25" spans="2:13" ht="15" customHeight="1" x14ac:dyDescent="0.25">
      <c r="B25" s="8" t="s">
        <v>11</v>
      </c>
      <c r="C25" s="8"/>
      <c r="D25" s="8" t="s">
        <v>12</v>
      </c>
      <c r="E25" s="8"/>
      <c r="F25" s="8" t="s">
        <v>31</v>
      </c>
      <c r="G25" s="8"/>
      <c r="H25" s="8" t="s">
        <v>28</v>
      </c>
      <c r="I25" s="8"/>
      <c r="J25" s="15" t="s">
        <v>29</v>
      </c>
      <c r="K25" s="54">
        <v>51098.5</v>
      </c>
      <c r="L25" s="54">
        <v>43921</v>
      </c>
      <c r="M25" s="24">
        <f t="shared" si="0"/>
        <v>85.953599420726633</v>
      </c>
    </row>
    <row r="26" spans="2:13" ht="33.75" x14ac:dyDescent="0.25">
      <c r="B26" s="6" t="s">
        <v>11</v>
      </c>
      <c r="C26" s="6"/>
      <c r="D26" s="6" t="s">
        <v>12</v>
      </c>
      <c r="E26" s="6"/>
      <c r="F26" s="6" t="s">
        <v>33</v>
      </c>
      <c r="G26" s="6"/>
      <c r="H26" s="8"/>
      <c r="I26" s="8"/>
      <c r="J26" s="20" t="s">
        <v>34</v>
      </c>
      <c r="K26" s="53">
        <f>SUM(K27:K28)</f>
        <v>46349524</v>
      </c>
      <c r="L26" s="53">
        <f>SUM(L27:L28)</f>
        <v>34871209.850000001</v>
      </c>
      <c r="M26" s="21">
        <f t="shared" si="0"/>
        <v>75.235313851335349</v>
      </c>
    </row>
    <row r="27" spans="2:13" ht="15" customHeight="1" x14ac:dyDescent="0.25">
      <c r="B27" s="8" t="s">
        <v>11</v>
      </c>
      <c r="C27" s="8"/>
      <c r="D27" s="8" t="s">
        <v>12</v>
      </c>
      <c r="E27" s="8"/>
      <c r="F27" s="8" t="s">
        <v>33</v>
      </c>
      <c r="G27" s="8"/>
      <c r="H27" s="8" t="s">
        <v>15</v>
      </c>
      <c r="I27" s="8"/>
      <c r="J27" s="23" t="s">
        <v>16</v>
      </c>
      <c r="K27" s="54">
        <v>35598712</v>
      </c>
      <c r="L27" s="54">
        <v>26851251.890000001</v>
      </c>
      <c r="M27" s="24">
        <f t="shared" si="0"/>
        <v>75.427593812944693</v>
      </c>
    </row>
    <row r="28" spans="2:13" ht="56.25" x14ac:dyDescent="0.25">
      <c r="B28" s="8" t="s">
        <v>11</v>
      </c>
      <c r="C28" s="8"/>
      <c r="D28" s="8" t="s">
        <v>12</v>
      </c>
      <c r="E28" s="8"/>
      <c r="F28" s="8" t="s">
        <v>33</v>
      </c>
      <c r="G28" s="8"/>
      <c r="H28" s="8" t="s">
        <v>17</v>
      </c>
      <c r="I28" s="8"/>
      <c r="J28" s="23" t="s">
        <v>18</v>
      </c>
      <c r="K28" s="54">
        <v>10750812</v>
      </c>
      <c r="L28" s="54">
        <v>8019957.96</v>
      </c>
      <c r="M28" s="24">
        <f t="shared" si="0"/>
        <v>74.598625294535893</v>
      </c>
    </row>
    <row r="29" spans="2:13" ht="57" customHeight="1" x14ac:dyDescent="0.25">
      <c r="B29" s="6" t="s">
        <v>11</v>
      </c>
      <c r="C29" s="6"/>
      <c r="D29" s="6" t="s">
        <v>12</v>
      </c>
      <c r="E29" s="6"/>
      <c r="F29" s="6" t="s">
        <v>35</v>
      </c>
      <c r="G29" s="6"/>
      <c r="H29" s="8"/>
      <c r="I29" s="8"/>
      <c r="J29" s="20" t="s">
        <v>36</v>
      </c>
      <c r="K29" s="53">
        <f>SUM(K30:K33)</f>
        <v>5865422.1399999997</v>
      </c>
      <c r="L29" s="53">
        <f>SUM(L30:L33)</f>
        <v>3944226.5</v>
      </c>
      <c r="M29" s="21">
        <f t="shared" si="0"/>
        <v>67.245398640650961</v>
      </c>
    </row>
    <row r="30" spans="2:13" ht="23.25" customHeight="1" x14ac:dyDescent="0.25">
      <c r="B30" s="8" t="s">
        <v>11</v>
      </c>
      <c r="C30" s="8"/>
      <c r="D30" s="8" t="s">
        <v>12</v>
      </c>
      <c r="E30" s="8"/>
      <c r="F30" s="8" t="s">
        <v>35</v>
      </c>
      <c r="G30" s="8"/>
      <c r="H30" s="8" t="s">
        <v>24</v>
      </c>
      <c r="I30" s="8"/>
      <c r="J30" s="15" t="s">
        <v>25</v>
      </c>
      <c r="K30" s="54">
        <v>207373</v>
      </c>
      <c r="L30" s="54">
        <v>104235.93</v>
      </c>
      <c r="M30" s="24">
        <f t="shared" si="0"/>
        <v>50.26494770293143</v>
      </c>
    </row>
    <row r="31" spans="2:13" ht="23.25" customHeight="1" x14ac:dyDescent="0.25">
      <c r="B31" s="8" t="s">
        <v>11</v>
      </c>
      <c r="C31" s="8"/>
      <c r="D31" s="8" t="s">
        <v>12</v>
      </c>
      <c r="E31" s="8"/>
      <c r="F31" s="8" t="s">
        <v>35</v>
      </c>
      <c r="G31" s="8"/>
      <c r="H31" s="8" t="s">
        <v>26</v>
      </c>
      <c r="I31" s="8"/>
      <c r="J31" s="15" t="s">
        <v>27</v>
      </c>
      <c r="K31" s="54">
        <v>1387417.84</v>
      </c>
      <c r="L31" s="54">
        <v>1094780.45</v>
      </c>
      <c r="M31" s="24">
        <f t="shared" si="0"/>
        <v>78.907767972768738</v>
      </c>
    </row>
    <row r="32" spans="2:13" ht="15" customHeight="1" x14ac:dyDescent="0.25">
      <c r="B32" s="8" t="s">
        <v>11</v>
      </c>
      <c r="C32" s="8"/>
      <c r="D32" s="8" t="s">
        <v>12</v>
      </c>
      <c r="E32" s="8"/>
      <c r="F32" s="8" t="s">
        <v>35</v>
      </c>
      <c r="G32" s="8"/>
      <c r="H32" s="8" t="s">
        <v>28</v>
      </c>
      <c r="I32" s="8"/>
      <c r="J32" s="15" t="s">
        <v>29</v>
      </c>
      <c r="K32" s="54">
        <v>4246269.3</v>
      </c>
      <c r="L32" s="54">
        <v>2741857.12</v>
      </c>
      <c r="M32" s="24">
        <f t="shared" si="0"/>
        <v>64.570966330373821</v>
      </c>
    </row>
    <row r="33" spans="2:19" ht="15" customHeight="1" x14ac:dyDescent="0.25">
      <c r="B33" s="8" t="s">
        <v>11</v>
      </c>
      <c r="C33" s="8"/>
      <c r="D33" s="8" t="s">
        <v>12</v>
      </c>
      <c r="E33" s="8"/>
      <c r="F33" s="8" t="s">
        <v>35</v>
      </c>
      <c r="G33" s="8"/>
      <c r="H33" s="8" t="s">
        <v>37</v>
      </c>
      <c r="I33" s="8"/>
      <c r="J33" s="23" t="s">
        <v>38</v>
      </c>
      <c r="K33" s="54">
        <v>24362</v>
      </c>
      <c r="L33" s="54">
        <v>3353</v>
      </c>
      <c r="M33" s="24">
        <f t="shared" si="0"/>
        <v>13.763237829406453</v>
      </c>
    </row>
    <row r="34" spans="2:19" ht="24" customHeight="1" x14ac:dyDescent="0.25">
      <c r="B34" s="6" t="s">
        <v>11</v>
      </c>
      <c r="C34" s="6"/>
      <c r="D34" s="6" t="s">
        <v>12</v>
      </c>
      <c r="E34" s="6"/>
      <c r="F34" s="6" t="s">
        <v>39</v>
      </c>
      <c r="G34" s="6"/>
      <c r="H34" s="8"/>
      <c r="I34" s="8"/>
      <c r="J34" s="26" t="s">
        <v>40</v>
      </c>
      <c r="K34" s="53">
        <f>SUM(K35:K36)</f>
        <v>897286.04999999993</v>
      </c>
      <c r="L34" s="53">
        <f>SUM(L35:L36)</f>
        <v>897286.04999999993</v>
      </c>
      <c r="M34" s="21">
        <f t="shared" si="0"/>
        <v>100</v>
      </c>
    </row>
    <row r="35" spans="2:19" ht="15" customHeight="1" x14ac:dyDescent="0.25">
      <c r="B35" s="8" t="s">
        <v>11</v>
      </c>
      <c r="C35" s="8"/>
      <c r="D35" s="8" t="s">
        <v>12</v>
      </c>
      <c r="E35" s="8"/>
      <c r="F35" s="8" t="s">
        <v>39</v>
      </c>
      <c r="G35" s="8"/>
      <c r="H35" s="8" t="s">
        <v>15</v>
      </c>
      <c r="I35" s="8"/>
      <c r="J35" s="23" t="s">
        <v>16</v>
      </c>
      <c r="K35" s="54">
        <v>689159.7</v>
      </c>
      <c r="L35" s="54">
        <v>689159.7</v>
      </c>
      <c r="M35" s="24">
        <f t="shared" si="0"/>
        <v>100</v>
      </c>
    </row>
    <row r="36" spans="2:19" ht="56.25" x14ac:dyDescent="0.25">
      <c r="B36" s="8" t="s">
        <v>11</v>
      </c>
      <c r="C36" s="8"/>
      <c r="D36" s="8" t="s">
        <v>12</v>
      </c>
      <c r="E36" s="8"/>
      <c r="F36" s="8" t="s">
        <v>39</v>
      </c>
      <c r="G36" s="8"/>
      <c r="H36" s="8" t="s">
        <v>17</v>
      </c>
      <c r="I36" s="8"/>
      <c r="J36" s="23" t="s">
        <v>18</v>
      </c>
      <c r="K36" s="54">
        <v>208126.35</v>
      </c>
      <c r="L36" s="54">
        <v>208126.35</v>
      </c>
      <c r="M36" s="24">
        <f t="shared" si="0"/>
        <v>100</v>
      </c>
    </row>
    <row r="37" spans="2:19" ht="45.75" customHeight="1" x14ac:dyDescent="0.25">
      <c r="B37" s="6" t="s">
        <v>11</v>
      </c>
      <c r="C37" s="6"/>
      <c r="D37" s="6" t="s">
        <v>41</v>
      </c>
      <c r="E37" s="6"/>
      <c r="F37" s="6" t="s">
        <v>42</v>
      </c>
      <c r="G37" s="6"/>
      <c r="H37" s="8"/>
      <c r="I37" s="8"/>
      <c r="J37" s="20" t="s">
        <v>43</v>
      </c>
      <c r="K37" s="53">
        <f>K38</f>
        <v>15944</v>
      </c>
      <c r="L37" s="53">
        <f>L38</f>
        <v>15944</v>
      </c>
      <c r="M37" s="21">
        <f t="shared" si="0"/>
        <v>100</v>
      </c>
    </row>
    <row r="38" spans="2:19" ht="15" customHeight="1" x14ac:dyDescent="0.25">
      <c r="B38" s="8" t="s">
        <v>11</v>
      </c>
      <c r="C38" s="8"/>
      <c r="D38" s="8" t="s">
        <v>41</v>
      </c>
      <c r="E38" s="8"/>
      <c r="F38" s="8" t="s">
        <v>42</v>
      </c>
      <c r="G38" s="8"/>
      <c r="H38" s="8" t="s">
        <v>28</v>
      </c>
      <c r="I38" s="8"/>
      <c r="J38" s="23" t="s">
        <v>29</v>
      </c>
      <c r="K38" s="54">
        <v>15944</v>
      </c>
      <c r="L38" s="54">
        <v>15944</v>
      </c>
      <c r="M38" s="24">
        <f t="shared" ref="M38:M69" si="1">L38/K38*100</f>
        <v>100</v>
      </c>
    </row>
    <row r="39" spans="2:19" ht="33.75" customHeight="1" x14ac:dyDescent="0.25">
      <c r="B39" s="6" t="s">
        <v>11</v>
      </c>
      <c r="C39" s="6"/>
      <c r="D39" s="6" t="s">
        <v>44</v>
      </c>
      <c r="E39" s="6"/>
      <c r="F39" s="6" t="s">
        <v>45</v>
      </c>
      <c r="G39" s="6"/>
      <c r="H39" s="6"/>
      <c r="I39" s="6"/>
      <c r="J39" s="20" t="s">
        <v>46</v>
      </c>
      <c r="K39" s="53">
        <f>K40</f>
        <v>10439700</v>
      </c>
      <c r="L39" s="53">
        <f>L40</f>
        <v>10163085.699999999</v>
      </c>
      <c r="M39" s="21">
        <f t="shared" si="1"/>
        <v>97.350361600429125</v>
      </c>
    </row>
    <row r="40" spans="2:19" ht="24.75" customHeight="1" x14ac:dyDescent="0.25">
      <c r="B40" s="8" t="s">
        <v>11</v>
      </c>
      <c r="C40" s="8"/>
      <c r="D40" s="8" t="s">
        <v>44</v>
      </c>
      <c r="E40" s="8"/>
      <c r="F40" s="8" t="s">
        <v>45</v>
      </c>
      <c r="G40" s="8"/>
      <c r="H40" s="8" t="s">
        <v>47</v>
      </c>
      <c r="I40" s="8"/>
      <c r="J40" s="23" t="s">
        <v>48</v>
      </c>
      <c r="K40" s="55">
        <v>10439700</v>
      </c>
      <c r="L40" s="55">
        <v>10163085.699999999</v>
      </c>
      <c r="M40" s="24">
        <f t="shared" si="1"/>
        <v>97.350361600429125</v>
      </c>
    </row>
    <row r="41" spans="2:19" ht="50.25" customHeight="1" x14ac:dyDescent="0.25">
      <c r="B41" s="6" t="s">
        <v>11</v>
      </c>
      <c r="C41" s="6"/>
      <c r="D41" s="6" t="s">
        <v>49</v>
      </c>
      <c r="E41" s="6"/>
      <c r="F41" s="6" t="s">
        <v>50</v>
      </c>
      <c r="G41" s="6"/>
      <c r="H41" s="8"/>
      <c r="I41" s="8"/>
      <c r="J41" s="20" t="s">
        <v>51</v>
      </c>
      <c r="K41" s="53">
        <f>SUM(K42:K43)</f>
        <v>180471</v>
      </c>
      <c r="L41" s="53">
        <f>SUM(L42:L43)</f>
        <v>173555.98</v>
      </c>
      <c r="M41" s="21">
        <f t="shared" si="1"/>
        <v>96.168348377301626</v>
      </c>
    </row>
    <row r="42" spans="2:19" ht="23.25" customHeight="1" x14ac:dyDescent="0.25">
      <c r="B42" s="8" t="s">
        <v>11</v>
      </c>
      <c r="C42" s="8"/>
      <c r="D42" s="8" t="s">
        <v>49</v>
      </c>
      <c r="E42" s="8"/>
      <c r="F42" s="8" t="s">
        <v>50</v>
      </c>
      <c r="G42" s="8"/>
      <c r="H42" s="8" t="s">
        <v>26</v>
      </c>
      <c r="I42" s="8"/>
      <c r="J42" s="15" t="s">
        <v>27</v>
      </c>
      <c r="K42" s="54">
        <v>77291.62</v>
      </c>
      <c r="L42" s="54">
        <v>70376.600000000006</v>
      </c>
      <c r="M42" s="24">
        <f t="shared" si="1"/>
        <v>91.053337994468237</v>
      </c>
    </row>
    <row r="43" spans="2:19" ht="15" customHeight="1" x14ac:dyDescent="0.25">
      <c r="B43" s="8" t="s">
        <v>11</v>
      </c>
      <c r="C43" s="8"/>
      <c r="D43" s="8" t="s">
        <v>49</v>
      </c>
      <c r="E43" s="8"/>
      <c r="F43" s="8" t="s">
        <v>50</v>
      </c>
      <c r="G43" s="8"/>
      <c r="H43" s="8" t="s">
        <v>28</v>
      </c>
      <c r="I43" s="8"/>
      <c r="J43" s="15" t="s">
        <v>29</v>
      </c>
      <c r="K43" s="54">
        <v>103179.38</v>
      </c>
      <c r="L43" s="54">
        <v>103179.38</v>
      </c>
      <c r="M43" s="24">
        <f t="shared" si="1"/>
        <v>100</v>
      </c>
      <c r="Q43" s="27"/>
      <c r="R43" s="27"/>
      <c r="S43" s="27"/>
    </row>
    <row r="44" spans="2:19" ht="30" customHeight="1" x14ac:dyDescent="0.25">
      <c r="B44" s="6" t="s">
        <v>11</v>
      </c>
      <c r="C44" s="6"/>
      <c r="D44" s="6" t="s">
        <v>49</v>
      </c>
      <c r="E44" s="6"/>
      <c r="F44" s="6" t="s">
        <v>52</v>
      </c>
      <c r="G44" s="6"/>
      <c r="H44" s="8"/>
      <c r="I44" s="8"/>
      <c r="J44" s="20" t="s">
        <v>53</v>
      </c>
      <c r="K44" s="53">
        <f>SUM(K45:K52)</f>
        <v>60663346.189999998</v>
      </c>
      <c r="L44" s="53">
        <f>SUM(L45:L52)</f>
        <v>45660728.950000003</v>
      </c>
      <c r="M44" s="21">
        <f t="shared" si="1"/>
        <v>75.269057540922319</v>
      </c>
      <c r="Q44" s="27"/>
      <c r="R44" s="27"/>
      <c r="S44" s="27"/>
    </row>
    <row r="45" spans="2:19" ht="15" customHeight="1" x14ac:dyDescent="0.25">
      <c r="B45" s="8" t="s">
        <v>11</v>
      </c>
      <c r="C45" s="8"/>
      <c r="D45" s="8" t="s">
        <v>49</v>
      </c>
      <c r="E45" s="8"/>
      <c r="F45" s="8" t="s">
        <v>52</v>
      </c>
      <c r="G45" s="8"/>
      <c r="H45" s="8" t="s">
        <v>54</v>
      </c>
      <c r="I45" s="8"/>
      <c r="J45" s="23" t="s">
        <v>55</v>
      </c>
      <c r="K45" s="54">
        <v>29233914</v>
      </c>
      <c r="L45" s="54">
        <v>22946109.41</v>
      </c>
      <c r="M45" s="24">
        <f t="shared" si="1"/>
        <v>78.491403545895352</v>
      </c>
      <c r="P45" s="28"/>
      <c r="Q45" s="29"/>
      <c r="R45" s="29"/>
      <c r="S45" s="27"/>
    </row>
    <row r="46" spans="2:19" ht="23.25" customHeight="1" x14ac:dyDescent="0.25">
      <c r="B46" s="8" t="s">
        <v>11</v>
      </c>
      <c r="C46" s="8"/>
      <c r="D46" s="8" t="s">
        <v>49</v>
      </c>
      <c r="E46" s="8"/>
      <c r="F46" s="8" t="s">
        <v>52</v>
      </c>
      <c r="G46" s="8"/>
      <c r="H46" s="8" t="s">
        <v>56</v>
      </c>
      <c r="I46" s="8"/>
      <c r="J46" s="23" t="s">
        <v>57</v>
      </c>
      <c r="K46" s="54">
        <v>220480</v>
      </c>
      <c r="L46" s="54">
        <v>135680</v>
      </c>
      <c r="M46" s="24">
        <f t="shared" si="1"/>
        <v>61.53846153846154</v>
      </c>
      <c r="P46" s="28"/>
      <c r="Q46" s="29"/>
      <c r="R46" s="29"/>
      <c r="S46" s="27"/>
    </row>
    <row r="47" spans="2:19" ht="23.25" customHeight="1" x14ac:dyDescent="0.25">
      <c r="B47" s="8" t="s">
        <v>11</v>
      </c>
      <c r="C47" s="8"/>
      <c r="D47" s="8" t="s">
        <v>49</v>
      </c>
      <c r="E47" s="8"/>
      <c r="F47" s="8" t="s">
        <v>52</v>
      </c>
      <c r="G47" s="8"/>
      <c r="H47" s="8" t="s">
        <v>58</v>
      </c>
      <c r="I47" s="8"/>
      <c r="J47" s="23" t="s">
        <v>59</v>
      </c>
      <c r="K47" s="54">
        <v>8828641.7799999993</v>
      </c>
      <c r="L47" s="54">
        <v>6888087.4199999999</v>
      </c>
      <c r="M47" s="24">
        <f t="shared" si="1"/>
        <v>78.019785960780027</v>
      </c>
      <c r="P47" s="28"/>
      <c r="Q47" s="29"/>
      <c r="R47" s="29"/>
      <c r="S47" s="27"/>
    </row>
    <row r="48" spans="2:19" ht="23.25" customHeight="1" x14ac:dyDescent="0.25">
      <c r="B48" s="8" t="s">
        <v>11</v>
      </c>
      <c r="C48" s="8"/>
      <c r="D48" s="8" t="s">
        <v>49</v>
      </c>
      <c r="E48" s="8"/>
      <c r="F48" s="8" t="s">
        <v>52</v>
      </c>
      <c r="G48" s="8"/>
      <c r="H48" s="8" t="s">
        <v>26</v>
      </c>
      <c r="I48" s="8"/>
      <c r="J48" s="23" t="s">
        <v>27</v>
      </c>
      <c r="K48" s="54">
        <v>524880</v>
      </c>
      <c r="L48" s="54">
        <v>353510.6</v>
      </c>
      <c r="M48" s="24">
        <f t="shared" si="1"/>
        <v>67.350746837372341</v>
      </c>
      <c r="P48" s="28"/>
      <c r="Q48" s="29"/>
      <c r="R48" s="29"/>
      <c r="S48" s="27"/>
    </row>
    <row r="49" spans="2:19" ht="15" customHeight="1" x14ac:dyDescent="0.25">
      <c r="B49" s="8" t="s">
        <v>11</v>
      </c>
      <c r="C49" s="8"/>
      <c r="D49" s="8" t="s">
        <v>49</v>
      </c>
      <c r="E49" s="8"/>
      <c r="F49" s="8" t="s">
        <v>52</v>
      </c>
      <c r="G49" s="8"/>
      <c r="H49" s="8" t="s">
        <v>28</v>
      </c>
      <c r="I49" s="8"/>
      <c r="J49" s="23" t="s">
        <v>29</v>
      </c>
      <c r="K49" s="54">
        <v>20147891.41</v>
      </c>
      <c r="L49" s="54">
        <v>14310980.390000001</v>
      </c>
      <c r="M49" s="24">
        <f t="shared" si="1"/>
        <v>71.029668061924497</v>
      </c>
      <c r="P49" s="28"/>
      <c r="Q49" s="29"/>
      <c r="R49" s="29"/>
      <c r="S49" s="27"/>
    </row>
    <row r="50" spans="2:19" ht="15" customHeight="1" x14ac:dyDescent="0.25">
      <c r="B50" s="8" t="s">
        <v>11</v>
      </c>
      <c r="C50" s="8"/>
      <c r="D50" s="8" t="s">
        <v>49</v>
      </c>
      <c r="E50" s="8"/>
      <c r="F50" s="8" t="s">
        <v>52</v>
      </c>
      <c r="G50" s="8"/>
      <c r="H50" s="8" t="s">
        <v>60</v>
      </c>
      <c r="I50" s="8"/>
      <c r="J50" s="23" t="s">
        <v>61</v>
      </c>
      <c r="K50" s="54">
        <v>1479519</v>
      </c>
      <c r="L50" s="54">
        <v>878077.53</v>
      </c>
      <c r="M50" s="24">
        <f t="shared" si="1"/>
        <v>59.348851214482544</v>
      </c>
      <c r="P50" s="28"/>
      <c r="Q50" s="29"/>
      <c r="R50" s="29"/>
      <c r="S50" s="27"/>
    </row>
    <row r="51" spans="2:19" ht="15" customHeight="1" x14ac:dyDescent="0.25">
      <c r="B51" s="8" t="s">
        <v>11</v>
      </c>
      <c r="C51" s="8"/>
      <c r="D51" s="8" t="s">
        <v>49</v>
      </c>
      <c r="E51" s="8"/>
      <c r="F51" s="8" t="s">
        <v>52</v>
      </c>
      <c r="G51" s="8"/>
      <c r="H51" s="8" t="s">
        <v>62</v>
      </c>
      <c r="I51" s="8"/>
      <c r="J51" s="23" t="s">
        <v>38</v>
      </c>
      <c r="K51" s="54">
        <v>159646</v>
      </c>
      <c r="L51" s="54">
        <v>119734.35</v>
      </c>
      <c r="M51" s="24">
        <f t="shared" si="1"/>
        <v>74.999906042118198</v>
      </c>
      <c r="P51" s="28"/>
      <c r="Q51" s="29"/>
      <c r="R51" s="29"/>
      <c r="S51" s="27"/>
    </row>
    <row r="52" spans="2:19" ht="15" customHeight="1" x14ac:dyDescent="0.25">
      <c r="B52" s="8" t="s">
        <v>11</v>
      </c>
      <c r="C52" s="8"/>
      <c r="D52" s="8" t="s">
        <v>49</v>
      </c>
      <c r="E52" s="8"/>
      <c r="F52" s="8" t="s">
        <v>52</v>
      </c>
      <c r="G52" s="8"/>
      <c r="H52" s="8" t="s">
        <v>37</v>
      </c>
      <c r="I52" s="8"/>
      <c r="J52" s="23" t="s">
        <v>38</v>
      </c>
      <c r="K52" s="54">
        <v>68374</v>
      </c>
      <c r="L52" s="54">
        <v>28549.25</v>
      </c>
      <c r="M52" s="24">
        <f t="shared" si="1"/>
        <v>41.754541199871298</v>
      </c>
      <c r="P52" s="28"/>
      <c r="Q52" s="29"/>
      <c r="R52" s="29"/>
      <c r="S52" s="27"/>
    </row>
    <row r="53" spans="2:19" ht="23.25" customHeight="1" x14ac:dyDescent="0.25">
      <c r="B53" s="6" t="s">
        <v>11</v>
      </c>
      <c r="C53" s="6"/>
      <c r="D53" s="6" t="s">
        <v>49</v>
      </c>
      <c r="E53" s="6"/>
      <c r="F53" s="6" t="s">
        <v>63</v>
      </c>
      <c r="G53" s="6"/>
      <c r="H53" s="8"/>
      <c r="I53" s="8"/>
      <c r="J53" s="20" t="s">
        <v>64</v>
      </c>
      <c r="K53" s="53">
        <f>SUM(K54:K54)</f>
        <v>261600</v>
      </c>
      <c r="L53" s="53">
        <f>SUM(L54:L54)</f>
        <v>261600</v>
      </c>
      <c r="M53" s="21">
        <f t="shared" si="1"/>
        <v>100</v>
      </c>
      <c r="P53" s="28"/>
      <c r="Q53" s="29"/>
      <c r="R53" s="29"/>
      <c r="S53" s="27"/>
    </row>
    <row r="54" spans="2:19" ht="15" customHeight="1" x14ac:dyDescent="0.25">
      <c r="B54" s="8" t="s">
        <v>11</v>
      </c>
      <c r="C54" s="8"/>
      <c r="D54" s="8" t="s">
        <v>49</v>
      </c>
      <c r="E54" s="8"/>
      <c r="F54" s="8" t="s">
        <v>63</v>
      </c>
      <c r="G54" s="8"/>
      <c r="H54" s="8" t="s">
        <v>65</v>
      </c>
      <c r="I54" s="8"/>
      <c r="J54" s="23" t="s">
        <v>66</v>
      </c>
      <c r="K54" s="55">
        <v>261600</v>
      </c>
      <c r="L54" s="55">
        <v>261600</v>
      </c>
      <c r="M54" s="24">
        <f t="shared" si="1"/>
        <v>100</v>
      </c>
      <c r="Q54" s="27"/>
      <c r="R54" s="27"/>
      <c r="S54" s="27"/>
    </row>
    <row r="55" spans="2:19" ht="29.25" customHeight="1" x14ac:dyDescent="0.25">
      <c r="B55" s="6" t="s">
        <v>11</v>
      </c>
      <c r="C55" s="6"/>
      <c r="D55" s="6" t="s">
        <v>49</v>
      </c>
      <c r="E55" s="6"/>
      <c r="F55" s="6" t="s">
        <v>67</v>
      </c>
      <c r="G55" s="6"/>
      <c r="H55" s="8"/>
      <c r="I55" s="8"/>
      <c r="J55" s="20" t="s">
        <v>68</v>
      </c>
      <c r="K55" s="53">
        <f>K56</f>
        <v>2873060.88</v>
      </c>
      <c r="L55" s="53">
        <f>L56</f>
        <v>1127885.26</v>
      </c>
      <c r="M55" s="21">
        <f t="shared" si="1"/>
        <v>39.257269758933894</v>
      </c>
    </row>
    <row r="56" spans="2:19" ht="15" customHeight="1" x14ac:dyDescent="0.25">
      <c r="B56" s="8" t="s">
        <v>11</v>
      </c>
      <c r="C56" s="8"/>
      <c r="D56" s="8" t="s">
        <v>49</v>
      </c>
      <c r="E56" s="8"/>
      <c r="F56" s="8" t="s">
        <v>67</v>
      </c>
      <c r="G56" s="8"/>
      <c r="H56" s="8" t="s">
        <v>69</v>
      </c>
      <c r="I56" s="8"/>
      <c r="J56" s="23" t="s">
        <v>66</v>
      </c>
      <c r="K56" s="54">
        <v>2873060.88</v>
      </c>
      <c r="L56" s="54">
        <v>1127885.26</v>
      </c>
      <c r="M56" s="24">
        <f t="shared" si="1"/>
        <v>39.257269758933894</v>
      </c>
    </row>
    <row r="57" spans="2:19" ht="29.25" customHeight="1" x14ac:dyDescent="0.25">
      <c r="B57" s="6" t="s">
        <v>11</v>
      </c>
      <c r="C57" s="6"/>
      <c r="D57" s="6" t="s">
        <v>49</v>
      </c>
      <c r="E57" s="6"/>
      <c r="F57" s="6" t="s">
        <v>70</v>
      </c>
      <c r="G57" s="6"/>
      <c r="H57" s="8"/>
      <c r="I57" s="8"/>
      <c r="J57" s="20" t="s">
        <v>71</v>
      </c>
      <c r="K57" s="53">
        <f>K58</f>
        <v>1377100</v>
      </c>
      <c r="L57" s="53">
        <f>L58</f>
        <v>0</v>
      </c>
      <c r="M57" s="21">
        <f t="shared" si="1"/>
        <v>0</v>
      </c>
    </row>
    <row r="58" spans="2:19" ht="15" customHeight="1" x14ac:dyDescent="0.25">
      <c r="B58" s="8" t="s">
        <v>11</v>
      </c>
      <c r="C58" s="8"/>
      <c r="D58" s="8" t="s">
        <v>49</v>
      </c>
      <c r="E58" s="8"/>
      <c r="F58" s="8" t="s">
        <v>70</v>
      </c>
      <c r="G58" s="8"/>
      <c r="H58" s="8" t="s">
        <v>28</v>
      </c>
      <c r="I58" s="8"/>
      <c r="J58" s="23" t="s">
        <v>29</v>
      </c>
      <c r="K58" s="54">
        <v>1377100</v>
      </c>
      <c r="L58" s="54">
        <v>0</v>
      </c>
      <c r="M58" s="24">
        <f t="shared" si="1"/>
        <v>0</v>
      </c>
    </row>
    <row r="59" spans="2:19" ht="45" x14ac:dyDescent="0.25">
      <c r="B59" s="6" t="s">
        <v>11</v>
      </c>
      <c r="C59" s="6"/>
      <c r="D59" s="6" t="s">
        <v>72</v>
      </c>
      <c r="E59" s="6"/>
      <c r="F59" s="6" t="s">
        <v>73</v>
      </c>
      <c r="G59" s="6"/>
      <c r="H59" s="6"/>
      <c r="I59" s="6"/>
      <c r="J59" s="20" t="s">
        <v>74</v>
      </c>
      <c r="K59" s="53">
        <f>K60</f>
        <v>1411220</v>
      </c>
      <c r="L59" s="53">
        <f>L60</f>
        <v>1411220</v>
      </c>
      <c r="M59" s="24">
        <f t="shared" si="1"/>
        <v>100</v>
      </c>
    </row>
    <row r="60" spans="2:19" ht="15" customHeight="1" x14ac:dyDescent="0.25">
      <c r="B60" s="8" t="s">
        <v>11</v>
      </c>
      <c r="C60" s="8"/>
      <c r="D60" s="8" t="s">
        <v>72</v>
      </c>
      <c r="E60" s="8"/>
      <c r="F60" s="8" t="s">
        <v>73</v>
      </c>
      <c r="G60" s="8"/>
      <c r="H60" s="8" t="s">
        <v>28</v>
      </c>
      <c r="I60" s="8"/>
      <c r="J60" s="23" t="s">
        <v>29</v>
      </c>
      <c r="K60" s="54">
        <v>1411220</v>
      </c>
      <c r="L60" s="54">
        <v>1411220</v>
      </c>
      <c r="M60" s="24">
        <f t="shared" si="1"/>
        <v>100</v>
      </c>
    </row>
    <row r="61" spans="2:19" ht="22.5" x14ac:dyDescent="0.25">
      <c r="B61" s="6" t="s">
        <v>11</v>
      </c>
      <c r="C61" s="6"/>
      <c r="D61" s="6" t="s">
        <v>75</v>
      </c>
      <c r="E61" s="6"/>
      <c r="F61" s="6" t="s">
        <v>76</v>
      </c>
      <c r="G61" s="6"/>
      <c r="H61" s="6"/>
      <c r="I61" s="6"/>
      <c r="J61" s="20" t="s">
        <v>77</v>
      </c>
      <c r="K61" s="53">
        <f>K62</f>
        <v>15000</v>
      </c>
      <c r="L61" s="53">
        <f>L62</f>
        <v>15000</v>
      </c>
      <c r="M61" s="21">
        <f t="shared" si="1"/>
        <v>100</v>
      </c>
    </row>
    <row r="62" spans="2:19" ht="15" customHeight="1" x14ac:dyDescent="0.25">
      <c r="B62" s="8" t="s">
        <v>11</v>
      </c>
      <c r="C62" s="8"/>
      <c r="D62" s="8" t="s">
        <v>75</v>
      </c>
      <c r="E62" s="8"/>
      <c r="F62" s="8" t="s">
        <v>76</v>
      </c>
      <c r="G62" s="8"/>
      <c r="H62" s="8" t="s">
        <v>28</v>
      </c>
      <c r="I62" s="8"/>
      <c r="J62" s="23" t="s">
        <v>29</v>
      </c>
      <c r="K62" s="55">
        <v>15000</v>
      </c>
      <c r="L62" s="55">
        <v>15000</v>
      </c>
      <c r="M62" s="24">
        <f t="shared" si="1"/>
        <v>100</v>
      </c>
    </row>
    <row r="63" spans="2:19" ht="33.75" x14ac:dyDescent="0.25">
      <c r="B63" s="6" t="s">
        <v>11</v>
      </c>
      <c r="C63" s="6"/>
      <c r="D63" s="6" t="s">
        <v>78</v>
      </c>
      <c r="E63" s="6"/>
      <c r="F63" s="6" t="s">
        <v>79</v>
      </c>
      <c r="G63" s="6"/>
      <c r="H63" s="8"/>
      <c r="I63" s="8"/>
      <c r="J63" s="20" t="s">
        <v>80</v>
      </c>
      <c r="K63" s="53">
        <f>SUM(K64:K69)</f>
        <v>9679458</v>
      </c>
      <c r="L63" s="53">
        <f>SUM(L64:L69)</f>
        <v>6899896.96</v>
      </c>
      <c r="M63" s="21">
        <f t="shared" ref="M61:M97" si="2">L63/K63*100</f>
        <v>71.283918583044624</v>
      </c>
    </row>
    <row r="64" spans="2:19" x14ac:dyDescent="0.25">
      <c r="B64" s="8" t="s">
        <v>11</v>
      </c>
      <c r="C64" s="8"/>
      <c r="D64" s="8" t="s">
        <v>78</v>
      </c>
      <c r="E64" s="8"/>
      <c r="F64" s="8" t="s">
        <v>79</v>
      </c>
      <c r="G64" s="8"/>
      <c r="H64" s="8" t="s">
        <v>54</v>
      </c>
      <c r="I64" s="8"/>
      <c r="J64" s="23" t="s">
        <v>55</v>
      </c>
      <c r="K64" s="54">
        <v>5031919</v>
      </c>
      <c r="L64" s="54">
        <v>3897312.85</v>
      </c>
      <c r="M64" s="24">
        <f t="shared" si="2"/>
        <v>77.451820071030554</v>
      </c>
    </row>
    <row r="65" spans="2:13" x14ac:dyDescent="0.25">
      <c r="B65" s="8" t="s">
        <v>11</v>
      </c>
      <c r="C65" s="8"/>
      <c r="D65" s="8" t="s">
        <v>78</v>
      </c>
      <c r="E65" s="8"/>
      <c r="F65" s="8" t="s">
        <v>79</v>
      </c>
      <c r="G65" s="8"/>
      <c r="H65" s="8" t="s">
        <v>56</v>
      </c>
      <c r="I65" s="8"/>
      <c r="J65" s="23" t="s">
        <v>57</v>
      </c>
      <c r="K65" s="54">
        <v>31922</v>
      </c>
      <c r="L65" s="54">
        <v>1498.81</v>
      </c>
      <c r="M65" s="24">
        <f t="shared" si="2"/>
        <v>4.6952258630411627</v>
      </c>
    </row>
    <row r="66" spans="2:13" ht="22.5" x14ac:dyDescent="0.25">
      <c r="B66" s="8" t="s">
        <v>11</v>
      </c>
      <c r="C66" s="8"/>
      <c r="D66" s="8" t="s">
        <v>78</v>
      </c>
      <c r="E66" s="8"/>
      <c r="F66" s="8" t="s">
        <v>79</v>
      </c>
      <c r="G66" s="8"/>
      <c r="H66" s="8" t="s">
        <v>58</v>
      </c>
      <c r="I66" s="8"/>
      <c r="J66" s="23" t="s">
        <v>59</v>
      </c>
      <c r="K66" s="54">
        <v>1519640</v>
      </c>
      <c r="L66" s="54">
        <v>1160722.1100000001</v>
      </c>
      <c r="M66" s="24">
        <f t="shared" si="2"/>
        <v>76.381387039035559</v>
      </c>
    </row>
    <row r="67" spans="2:13" ht="22.5" x14ac:dyDescent="0.25">
      <c r="B67" s="8" t="s">
        <v>11</v>
      </c>
      <c r="C67" s="8"/>
      <c r="D67" s="8" t="s">
        <v>78</v>
      </c>
      <c r="E67" s="8"/>
      <c r="F67" s="8" t="s">
        <v>79</v>
      </c>
      <c r="G67" s="8"/>
      <c r="H67" s="8" t="s">
        <v>26</v>
      </c>
      <c r="I67" s="8"/>
      <c r="J67" s="23" t="s">
        <v>27</v>
      </c>
      <c r="K67" s="54">
        <v>1711961</v>
      </c>
      <c r="L67" s="54">
        <v>762670.68</v>
      </c>
      <c r="M67" s="24">
        <f t="shared" si="2"/>
        <v>44.549535883118835</v>
      </c>
    </row>
    <row r="68" spans="2:13" x14ac:dyDescent="0.25">
      <c r="B68" s="8" t="s">
        <v>11</v>
      </c>
      <c r="C68" s="8"/>
      <c r="D68" s="8" t="s">
        <v>78</v>
      </c>
      <c r="E68" s="8"/>
      <c r="F68" s="8" t="s">
        <v>79</v>
      </c>
      <c r="G68" s="8"/>
      <c r="H68" s="8" t="s">
        <v>28</v>
      </c>
      <c r="I68" s="8"/>
      <c r="J68" s="23" t="s">
        <v>29</v>
      </c>
      <c r="K68" s="54">
        <v>1004579</v>
      </c>
      <c r="L68" s="54">
        <v>829205.06</v>
      </c>
      <c r="M68" s="24">
        <f t="shared" si="2"/>
        <v>82.542543692432361</v>
      </c>
    </row>
    <row r="69" spans="2:13" x14ac:dyDescent="0.25">
      <c r="B69" s="8" t="s">
        <v>11</v>
      </c>
      <c r="C69" s="8"/>
      <c r="D69" s="8" t="s">
        <v>78</v>
      </c>
      <c r="E69" s="8"/>
      <c r="F69" s="8" t="s">
        <v>79</v>
      </c>
      <c r="G69" s="8"/>
      <c r="H69" s="8" t="s">
        <v>60</v>
      </c>
      <c r="I69" s="8"/>
      <c r="J69" s="23" t="s">
        <v>61</v>
      </c>
      <c r="K69" s="54">
        <v>379437</v>
      </c>
      <c r="L69" s="54">
        <v>248487.45</v>
      </c>
      <c r="M69" s="24">
        <f t="shared" si="2"/>
        <v>65.488460534950462</v>
      </c>
    </row>
    <row r="70" spans="2:13" ht="123.75" x14ac:dyDescent="0.25">
      <c r="B70" s="6" t="s">
        <v>11</v>
      </c>
      <c r="C70" s="6"/>
      <c r="D70" s="6" t="s">
        <v>78</v>
      </c>
      <c r="E70" s="6"/>
      <c r="F70" s="6" t="s">
        <v>81</v>
      </c>
      <c r="G70" s="6"/>
      <c r="H70" s="8"/>
      <c r="I70" s="8"/>
      <c r="J70" s="20" t="s">
        <v>82</v>
      </c>
      <c r="K70" s="53">
        <f>K71</f>
        <v>846000</v>
      </c>
      <c r="L70" s="53">
        <f>L71</f>
        <v>372378.14</v>
      </c>
      <c r="M70" s="21">
        <f t="shared" si="2"/>
        <v>44.016328605200947</v>
      </c>
    </row>
    <row r="71" spans="2:13" ht="15" customHeight="1" x14ac:dyDescent="0.25">
      <c r="B71" s="8" t="s">
        <v>11</v>
      </c>
      <c r="C71" s="8"/>
      <c r="D71" s="8" t="s">
        <v>78</v>
      </c>
      <c r="E71" s="8"/>
      <c r="F71" s="6" t="s">
        <v>81</v>
      </c>
      <c r="G71" s="6"/>
      <c r="H71" s="8" t="s">
        <v>28</v>
      </c>
      <c r="I71" s="8"/>
      <c r="J71" s="23" t="s">
        <v>29</v>
      </c>
      <c r="K71" s="55">
        <v>846000</v>
      </c>
      <c r="L71" s="55">
        <v>372378.14</v>
      </c>
      <c r="M71" s="24">
        <f t="shared" si="2"/>
        <v>44.016328605200947</v>
      </c>
    </row>
    <row r="72" spans="2:13" ht="90" x14ac:dyDescent="0.25">
      <c r="B72" s="6" t="s">
        <v>11</v>
      </c>
      <c r="C72" s="6"/>
      <c r="D72" s="6" t="s">
        <v>78</v>
      </c>
      <c r="E72" s="6"/>
      <c r="F72" s="6" t="s">
        <v>83</v>
      </c>
      <c r="G72" s="6"/>
      <c r="H72" s="8"/>
      <c r="I72" s="8"/>
      <c r="J72" s="20" t="s">
        <v>84</v>
      </c>
      <c r="K72" s="53">
        <f>K73</f>
        <v>337000</v>
      </c>
      <c r="L72" s="53">
        <f>L73</f>
        <v>150000</v>
      </c>
      <c r="M72" s="21">
        <f t="shared" si="2"/>
        <v>44.510385756676556</v>
      </c>
    </row>
    <row r="73" spans="2:13" x14ac:dyDescent="0.25">
      <c r="B73" s="8" t="s">
        <v>11</v>
      </c>
      <c r="C73" s="8"/>
      <c r="D73" s="8" t="s">
        <v>78</v>
      </c>
      <c r="E73" s="8"/>
      <c r="F73" s="8" t="s">
        <v>83</v>
      </c>
      <c r="G73" s="8"/>
      <c r="H73" s="8" t="s">
        <v>28</v>
      </c>
      <c r="I73" s="8"/>
      <c r="J73" s="23" t="s">
        <v>29</v>
      </c>
      <c r="K73" s="55">
        <v>337000</v>
      </c>
      <c r="L73" s="55">
        <v>150000</v>
      </c>
      <c r="M73" s="24">
        <f t="shared" si="2"/>
        <v>44.510385756676556</v>
      </c>
    </row>
    <row r="74" spans="2:13" ht="101.25" x14ac:dyDescent="0.25">
      <c r="B74" s="6" t="s">
        <v>11</v>
      </c>
      <c r="C74" s="6"/>
      <c r="D74" s="6" t="s">
        <v>78</v>
      </c>
      <c r="E74" s="6"/>
      <c r="F74" s="6" t="s">
        <v>85</v>
      </c>
      <c r="G74" s="6"/>
      <c r="H74" s="8"/>
      <c r="I74" s="8"/>
      <c r="J74" s="20" t="s">
        <v>86</v>
      </c>
      <c r="K74" s="53">
        <f>K75</f>
        <v>4669248</v>
      </c>
      <c r="L74" s="53">
        <f>L75</f>
        <v>4669248</v>
      </c>
      <c r="M74" s="21">
        <f t="shared" si="2"/>
        <v>100</v>
      </c>
    </row>
    <row r="75" spans="2:13" x14ac:dyDescent="0.25">
      <c r="B75" s="8" t="s">
        <v>11</v>
      </c>
      <c r="C75" s="8"/>
      <c r="D75" s="8" t="s">
        <v>78</v>
      </c>
      <c r="E75" s="8"/>
      <c r="F75" s="8" t="s">
        <v>85</v>
      </c>
      <c r="G75" s="8"/>
      <c r="H75" s="8" t="s">
        <v>28</v>
      </c>
      <c r="I75" s="8"/>
      <c r="J75" s="23" t="s">
        <v>29</v>
      </c>
      <c r="K75" s="55">
        <v>4669248</v>
      </c>
      <c r="L75" s="55">
        <v>4669248</v>
      </c>
      <c r="M75" s="24">
        <f t="shared" si="2"/>
        <v>100</v>
      </c>
    </row>
    <row r="76" spans="2:13" ht="99.75" customHeight="1" x14ac:dyDescent="0.25">
      <c r="B76" s="6" t="s">
        <v>11</v>
      </c>
      <c r="C76" s="6"/>
      <c r="D76" s="6" t="s">
        <v>87</v>
      </c>
      <c r="E76" s="6"/>
      <c r="F76" s="6" t="s">
        <v>88</v>
      </c>
      <c r="G76" s="6"/>
      <c r="H76" s="8"/>
      <c r="I76" s="8"/>
      <c r="J76" s="20" t="s">
        <v>89</v>
      </c>
      <c r="K76" s="53">
        <f>K77</f>
        <v>30000</v>
      </c>
      <c r="L76" s="53">
        <f>L77</f>
        <v>30000</v>
      </c>
      <c r="M76" s="21">
        <f t="shared" si="2"/>
        <v>100</v>
      </c>
    </row>
    <row r="77" spans="2:13" ht="15" customHeight="1" x14ac:dyDescent="0.25">
      <c r="B77" s="8" t="s">
        <v>11</v>
      </c>
      <c r="C77" s="8"/>
      <c r="D77" s="8" t="s">
        <v>87</v>
      </c>
      <c r="E77" s="8"/>
      <c r="F77" s="8" t="s">
        <v>88</v>
      </c>
      <c r="G77" s="8"/>
      <c r="H77" s="8" t="s">
        <v>28</v>
      </c>
      <c r="I77" s="8"/>
      <c r="J77" s="23" t="s">
        <v>29</v>
      </c>
      <c r="K77" s="55">
        <v>30000</v>
      </c>
      <c r="L77" s="55">
        <v>30000</v>
      </c>
      <c r="M77" s="24">
        <f t="shared" si="2"/>
        <v>100</v>
      </c>
    </row>
    <row r="78" spans="2:13" ht="96.75" customHeight="1" x14ac:dyDescent="0.25">
      <c r="B78" s="6" t="s">
        <v>11</v>
      </c>
      <c r="C78" s="6"/>
      <c r="D78" s="6" t="s">
        <v>87</v>
      </c>
      <c r="E78" s="6"/>
      <c r="F78" s="6" t="s">
        <v>90</v>
      </c>
      <c r="G78" s="6"/>
      <c r="H78" s="8"/>
      <c r="I78" s="8"/>
      <c r="J78" s="20" t="s">
        <v>91</v>
      </c>
      <c r="K78" s="53">
        <f>K79</f>
        <v>2732000</v>
      </c>
      <c r="L78" s="53">
        <f>L79</f>
        <v>1868000</v>
      </c>
      <c r="M78" s="21">
        <f t="shared" si="2"/>
        <v>68.374816983894576</v>
      </c>
    </row>
    <row r="79" spans="2:13" ht="22.5" x14ac:dyDescent="0.25">
      <c r="B79" s="8" t="s">
        <v>11</v>
      </c>
      <c r="C79" s="8"/>
      <c r="D79" s="8" t="s">
        <v>87</v>
      </c>
      <c r="E79" s="8"/>
      <c r="F79" s="8" t="s">
        <v>90</v>
      </c>
      <c r="G79" s="8"/>
      <c r="H79" s="8" t="s">
        <v>26</v>
      </c>
      <c r="I79" s="8"/>
      <c r="J79" s="23" t="s">
        <v>27</v>
      </c>
      <c r="K79" s="55">
        <v>2732000</v>
      </c>
      <c r="L79" s="55">
        <v>1868000</v>
      </c>
      <c r="M79" s="24">
        <f t="shared" si="2"/>
        <v>68.374816983894576</v>
      </c>
    </row>
    <row r="80" spans="2:13" ht="87" customHeight="1" x14ac:dyDescent="0.25">
      <c r="B80" s="6" t="s">
        <v>11</v>
      </c>
      <c r="C80" s="6"/>
      <c r="D80" s="6" t="s">
        <v>87</v>
      </c>
      <c r="E80" s="6"/>
      <c r="F80" s="6" t="s">
        <v>92</v>
      </c>
      <c r="G80" s="6"/>
      <c r="H80" s="8"/>
      <c r="I80" s="8"/>
      <c r="J80" s="20" t="s">
        <v>93</v>
      </c>
      <c r="K80" s="53">
        <f>K81</f>
        <v>25000</v>
      </c>
      <c r="L80" s="53">
        <f>L81</f>
        <v>25000</v>
      </c>
      <c r="M80" s="24">
        <f t="shared" si="2"/>
        <v>100</v>
      </c>
    </row>
    <row r="81" spans="2:13" ht="15" customHeight="1" x14ac:dyDescent="0.25">
      <c r="B81" s="8" t="s">
        <v>11</v>
      </c>
      <c r="C81" s="8"/>
      <c r="D81" s="8" t="s">
        <v>87</v>
      </c>
      <c r="E81" s="8"/>
      <c r="F81" s="8" t="s">
        <v>92</v>
      </c>
      <c r="G81" s="8"/>
      <c r="H81" s="8" t="s">
        <v>28</v>
      </c>
      <c r="I81" s="8"/>
      <c r="J81" s="23" t="s">
        <v>29</v>
      </c>
      <c r="K81" s="55">
        <v>25000</v>
      </c>
      <c r="L81" s="55">
        <v>25000</v>
      </c>
      <c r="M81" s="24">
        <f t="shared" si="2"/>
        <v>100</v>
      </c>
    </row>
    <row r="82" spans="2:13" ht="36" customHeight="1" x14ac:dyDescent="0.25">
      <c r="B82" s="6" t="s">
        <v>11</v>
      </c>
      <c r="C82" s="6"/>
      <c r="D82" s="6" t="s">
        <v>94</v>
      </c>
      <c r="E82" s="6"/>
      <c r="F82" s="8"/>
      <c r="G82" s="8"/>
      <c r="H82" s="8"/>
      <c r="I82" s="8"/>
      <c r="J82" s="20" t="s">
        <v>95</v>
      </c>
      <c r="K82" s="53">
        <f>SUM(K83:K88)</f>
        <v>489014.1</v>
      </c>
      <c r="L82" s="53">
        <f>SUM(L83:L88)</f>
        <v>340261.82</v>
      </c>
      <c r="M82" s="21">
        <f t="shared" si="2"/>
        <v>69.581187945296477</v>
      </c>
    </row>
    <row r="83" spans="2:13" ht="15" customHeight="1" x14ac:dyDescent="0.25">
      <c r="B83" s="8" t="s">
        <v>11</v>
      </c>
      <c r="C83" s="8"/>
      <c r="D83" s="8" t="s">
        <v>94</v>
      </c>
      <c r="E83" s="8"/>
      <c r="F83" s="8" t="s">
        <v>79</v>
      </c>
      <c r="G83" s="8"/>
      <c r="H83" s="8" t="s">
        <v>28</v>
      </c>
      <c r="I83" s="8"/>
      <c r="J83" s="23" t="s">
        <v>96</v>
      </c>
      <c r="K83" s="54">
        <v>21000</v>
      </c>
      <c r="L83" s="54">
        <v>6705</v>
      </c>
      <c r="M83" s="24">
        <f t="shared" si="2"/>
        <v>31.928571428571427</v>
      </c>
    </row>
    <row r="84" spans="2:13" ht="21" customHeight="1" x14ac:dyDescent="0.25">
      <c r="B84" s="8" t="s">
        <v>11</v>
      </c>
      <c r="C84" s="8"/>
      <c r="D84" s="8" t="s">
        <v>94</v>
      </c>
      <c r="E84" s="8"/>
      <c r="F84" s="8" t="s">
        <v>97</v>
      </c>
      <c r="G84" s="8"/>
      <c r="H84" s="8" t="s">
        <v>28</v>
      </c>
      <c r="I84" s="8"/>
      <c r="J84" s="23" t="s">
        <v>98</v>
      </c>
      <c r="K84" s="54">
        <v>12500</v>
      </c>
      <c r="L84" s="54">
        <v>11624</v>
      </c>
      <c r="M84" s="24">
        <f t="shared" si="2"/>
        <v>92.99199999999999</v>
      </c>
    </row>
    <row r="85" spans="2:13" ht="15" customHeight="1" x14ac:dyDescent="0.25">
      <c r="B85" s="8" t="s">
        <v>11</v>
      </c>
      <c r="C85" s="8"/>
      <c r="D85" s="8" t="s">
        <v>94</v>
      </c>
      <c r="E85" s="8"/>
      <c r="F85" s="8" t="s">
        <v>22</v>
      </c>
      <c r="G85" s="8"/>
      <c r="H85" s="8" t="s">
        <v>28</v>
      </c>
      <c r="I85" s="8"/>
      <c r="J85" s="23" t="s">
        <v>99</v>
      </c>
      <c r="K85" s="54">
        <v>69940</v>
      </c>
      <c r="L85" s="54">
        <v>69940</v>
      </c>
      <c r="M85" s="24">
        <f t="shared" si="2"/>
        <v>100</v>
      </c>
    </row>
    <row r="86" spans="2:13" ht="15" customHeight="1" x14ac:dyDescent="0.25">
      <c r="B86" s="8" t="s">
        <v>11</v>
      </c>
      <c r="C86" s="8"/>
      <c r="D86" s="8" t="s">
        <v>94</v>
      </c>
      <c r="E86" s="8"/>
      <c r="F86" s="8" t="s">
        <v>31</v>
      </c>
      <c r="G86" s="8"/>
      <c r="H86" s="8" t="s">
        <v>28</v>
      </c>
      <c r="I86" s="8"/>
      <c r="J86" s="23" t="s">
        <v>100</v>
      </c>
      <c r="K86" s="54">
        <v>0.1</v>
      </c>
      <c r="L86" s="54">
        <v>0</v>
      </c>
      <c r="M86" s="24">
        <f t="shared" si="2"/>
        <v>0</v>
      </c>
    </row>
    <row r="87" spans="2:13" ht="15" customHeight="1" x14ac:dyDescent="0.25">
      <c r="B87" s="8" t="s">
        <v>11</v>
      </c>
      <c r="C87" s="8"/>
      <c r="D87" s="8" t="s">
        <v>94</v>
      </c>
      <c r="E87" s="8"/>
      <c r="F87" s="8" t="s">
        <v>35</v>
      </c>
      <c r="G87" s="8"/>
      <c r="H87" s="8" t="s">
        <v>28</v>
      </c>
      <c r="I87" s="8"/>
      <c r="J87" s="23" t="s">
        <v>101</v>
      </c>
      <c r="K87" s="54">
        <v>232700</v>
      </c>
      <c r="L87" s="54">
        <v>198500</v>
      </c>
      <c r="M87" s="24">
        <f t="shared" si="2"/>
        <v>85.302965191233355</v>
      </c>
    </row>
    <row r="88" spans="2:13" ht="27.75" customHeight="1" x14ac:dyDescent="0.25">
      <c r="B88" s="8" t="s">
        <v>11</v>
      </c>
      <c r="C88" s="8"/>
      <c r="D88" s="8" t="s">
        <v>94</v>
      </c>
      <c r="E88" s="8"/>
      <c r="F88" s="8" t="s">
        <v>52</v>
      </c>
      <c r="G88" s="8"/>
      <c r="H88" s="8" t="s">
        <v>28</v>
      </c>
      <c r="I88" s="8"/>
      <c r="J88" s="23" t="s">
        <v>102</v>
      </c>
      <c r="K88" s="54">
        <v>152874</v>
      </c>
      <c r="L88" s="54">
        <v>53492.82</v>
      </c>
      <c r="M88" s="24">
        <f t="shared" si="2"/>
        <v>34.991443934220342</v>
      </c>
    </row>
    <row r="89" spans="2:13" ht="36" customHeight="1" x14ac:dyDescent="0.25">
      <c r="B89" s="6" t="s">
        <v>11</v>
      </c>
      <c r="C89" s="6"/>
      <c r="D89" s="6" t="s">
        <v>103</v>
      </c>
      <c r="E89" s="6"/>
      <c r="F89" s="6" t="s">
        <v>104</v>
      </c>
      <c r="G89" s="6"/>
      <c r="H89" s="8"/>
      <c r="I89" s="8"/>
      <c r="J89" s="20" t="s">
        <v>105</v>
      </c>
      <c r="K89" s="53">
        <f>K90</f>
        <v>1253058.72</v>
      </c>
      <c r="L89" s="53">
        <f>L90</f>
        <v>903025.44</v>
      </c>
      <c r="M89" s="21">
        <f t="shared" si="2"/>
        <v>72.065692180810174</v>
      </c>
    </row>
    <row r="90" spans="2:13" ht="15" customHeight="1" x14ac:dyDescent="0.25">
      <c r="B90" s="8" t="s">
        <v>11</v>
      </c>
      <c r="C90" s="8"/>
      <c r="D90" s="8" t="s">
        <v>103</v>
      </c>
      <c r="E90" s="8"/>
      <c r="F90" s="8" t="s">
        <v>104</v>
      </c>
      <c r="G90" s="8"/>
      <c r="H90" s="8" t="s">
        <v>28</v>
      </c>
      <c r="I90" s="8"/>
      <c r="J90" s="23" t="s">
        <v>106</v>
      </c>
      <c r="K90" s="54">
        <v>1253058.72</v>
      </c>
      <c r="L90" s="54">
        <v>903025.44</v>
      </c>
      <c r="M90" s="24">
        <f t="shared" si="2"/>
        <v>72.065692180810174</v>
      </c>
    </row>
    <row r="91" spans="2:13" ht="56.25" customHeight="1" x14ac:dyDescent="0.25">
      <c r="B91" s="6" t="s">
        <v>11</v>
      </c>
      <c r="C91" s="6"/>
      <c r="D91" s="6" t="s">
        <v>107</v>
      </c>
      <c r="E91" s="6"/>
      <c r="F91" s="6" t="s">
        <v>108</v>
      </c>
      <c r="G91" s="6"/>
      <c r="H91" s="8"/>
      <c r="I91" s="8"/>
      <c r="J91" s="20" t="s">
        <v>109</v>
      </c>
      <c r="K91" s="53">
        <f>K92</f>
        <v>300000</v>
      </c>
      <c r="L91" s="53">
        <f>L92</f>
        <v>150000</v>
      </c>
      <c r="M91" s="21">
        <f t="shared" si="2"/>
        <v>50</v>
      </c>
    </row>
    <row r="92" spans="2:13" ht="24.75" customHeight="1" x14ac:dyDescent="0.25">
      <c r="B92" s="8" t="s">
        <v>11</v>
      </c>
      <c r="C92" s="8"/>
      <c r="D92" s="8" t="s">
        <v>107</v>
      </c>
      <c r="E92" s="8"/>
      <c r="F92" s="8" t="s">
        <v>108</v>
      </c>
      <c r="G92" s="8"/>
      <c r="H92" s="8" t="s">
        <v>110</v>
      </c>
      <c r="I92" s="8"/>
      <c r="J92" s="23" t="s">
        <v>111</v>
      </c>
      <c r="K92" s="54">
        <v>300000</v>
      </c>
      <c r="L92" s="54">
        <v>150000</v>
      </c>
      <c r="M92" s="24">
        <f t="shared" si="2"/>
        <v>50</v>
      </c>
    </row>
    <row r="93" spans="2:13" ht="78.75" x14ac:dyDescent="0.25">
      <c r="B93" s="6" t="s">
        <v>11</v>
      </c>
      <c r="C93" s="6"/>
      <c r="D93" s="6" t="s">
        <v>107</v>
      </c>
      <c r="E93" s="6"/>
      <c r="F93" s="6" t="s">
        <v>112</v>
      </c>
      <c r="G93" s="6"/>
      <c r="H93" s="8"/>
      <c r="I93" s="8"/>
      <c r="J93" s="20" t="s">
        <v>113</v>
      </c>
      <c r="K93" s="53">
        <f>K94</f>
        <v>330000</v>
      </c>
      <c r="L93" s="53">
        <f>L94</f>
        <v>330000</v>
      </c>
      <c r="M93" s="21">
        <f t="shared" si="2"/>
        <v>100</v>
      </c>
    </row>
    <row r="94" spans="2:13" ht="24.75" customHeight="1" x14ac:dyDescent="0.25">
      <c r="B94" s="8" t="s">
        <v>11</v>
      </c>
      <c r="C94" s="8"/>
      <c r="D94" s="8" t="s">
        <v>107</v>
      </c>
      <c r="E94" s="8"/>
      <c r="F94" s="8" t="s">
        <v>112</v>
      </c>
      <c r="G94" s="8"/>
      <c r="H94" s="8" t="s">
        <v>110</v>
      </c>
      <c r="I94" s="8"/>
      <c r="J94" s="23" t="s">
        <v>111</v>
      </c>
      <c r="K94" s="54">
        <v>330000</v>
      </c>
      <c r="L94" s="54">
        <v>330000</v>
      </c>
      <c r="M94" s="24">
        <f t="shared" si="2"/>
        <v>100</v>
      </c>
    </row>
    <row r="95" spans="2:13" ht="48" customHeight="1" x14ac:dyDescent="0.25">
      <c r="B95" s="6" t="s">
        <v>11</v>
      </c>
      <c r="C95" s="6"/>
      <c r="D95" s="6" t="s">
        <v>114</v>
      </c>
      <c r="E95" s="6"/>
      <c r="F95" s="6" t="s">
        <v>115</v>
      </c>
      <c r="G95" s="6"/>
      <c r="H95" s="8"/>
      <c r="I95" s="8"/>
      <c r="J95" s="20" t="s">
        <v>116</v>
      </c>
      <c r="K95" s="53">
        <f>K96</f>
        <v>4878000</v>
      </c>
      <c r="L95" s="53">
        <f>L96</f>
        <v>1215000</v>
      </c>
      <c r="M95" s="21">
        <f t="shared" si="2"/>
        <v>24.907749077490777</v>
      </c>
    </row>
    <row r="96" spans="2:13" x14ac:dyDescent="0.25">
      <c r="B96" s="8" t="s">
        <v>11</v>
      </c>
      <c r="C96" s="8"/>
      <c r="D96" s="6" t="s">
        <v>114</v>
      </c>
      <c r="E96" s="6"/>
      <c r="F96" s="6" t="s">
        <v>115</v>
      </c>
      <c r="G96" s="6"/>
      <c r="H96" s="8" t="s">
        <v>28</v>
      </c>
      <c r="I96" s="8"/>
      <c r="J96" s="23" t="s">
        <v>29</v>
      </c>
      <c r="K96" s="55">
        <v>4878000</v>
      </c>
      <c r="L96" s="55">
        <v>1215000</v>
      </c>
      <c r="M96" s="24">
        <f t="shared" si="2"/>
        <v>24.907749077490777</v>
      </c>
    </row>
    <row r="97" spans="2:17" s="30" customFormat="1" ht="15" customHeight="1" x14ac:dyDescent="0.25">
      <c r="B97" s="8"/>
      <c r="C97" s="8"/>
      <c r="D97" s="8"/>
      <c r="E97" s="8"/>
      <c r="F97" s="8"/>
      <c r="G97" s="8"/>
      <c r="H97" s="8"/>
      <c r="I97" s="8"/>
      <c r="J97" s="31" t="s">
        <v>117</v>
      </c>
      <c r="K97" s="53">
        <f>SUM(K6,K9,K12,K15,K19,K22,K26,K29,K34,K37,K39,K41,K44,K53,K55,K57,K59,K61,K63,K70,K72,K74,K76,K78,K80,K82,K89,K91,K93,K95)</f>
        <v>163026022.97999999</v>
      </c>
      <c r="L97" s="53">
        <f>SUM(L6,L9,L12,L15,L19,L22,L26,L29,L34,L37,L39,L41,L44,L53,L55,L57,L59,L61,L63,L70,L72,L74,L76,L78,L80,L82,L89,L91,L93,L95)</f>
        <v>120665566.11999999</v>
      </c>
      <c r="M97" s="32">
        <f t="shared" si="2"/>
        <v>74.016137984794753</v>
      </c>
    </row>
    <row r="98" spans="2:17" s="30" customFormat="1" ht="15" customHeight="1" x14ac:dyDescent="0.25">
      <c r="B98" s="33"/>
      <c r="C98" s="33"/>
      <c r="D98" s="33"/>
      <c r="E98" s="33"/>
      <c r="F98" s="33"/>
      <c r="G98" s="33"/>
      <c r="H98" s="33"/>
      <c r="I98" s="33"/>
      <c r="J98" s="34"/>
      <c r="K98" s="56"/>
      <c r="L98" s="56"/>
    </row>
    <row r="99" spans="2:17" s="30" customFormat="1" ht="15" customHeight="1" x14ac:dyDescent="0.25">
      <c r="B99" s="5" t="s">
        <v>118</v>
      </c>
      <c r="C99" s="5"/>
      <c r="D99" s="5"/>
      <c r="E99" s="5"/>
      <c r="F99" s="5"/>
      <c r="G99" s="5"/>
      <c r="H99" s="5"/>
      <c r="I99" s="5"/>
      <c r="J99" s="5"/>
      <c r="K99" s="5"/>
      <c r="L99" s="5"/>
      <c r="M99" s="5"/>
    </row>
    <row r="100" spans="2:17" s="30" customFormat="1" ht="42" customHeight="1" x14ac:dyDescent="0.25">
      <c r="B100" s="8" t="s">
        <v>0</v>
      </c>
      <c r="C100" s="8"/>
      <c r="D100" s="8" t="s">
        <v>1</v>
      </c>
      <c r="E100" s="8"/>
      <c r="F100" s="8" t="s">
        <v>2</v>
      </c>
      <c r="G100" s="8"/>
      <c r="H100" s="8" t="s">
        <v>3</v>
      </c>
      <c r="I100" s="8"/>
      <c r="J100" s="23" t="s">
        <v>119</v>
      </c>
      <c r="K100" s="57" t="s">
        <v>5</v>
      </c>
      <c r="L100" s="58" t="s">
        <v>6</v>
      </c>
      <c r="M100" s="36" t="s">
        <v>7</v>
      </c>
    </row>
    <row r="101" spans="2:17" s="30" customFormat="1" ht="19.5" customHeight="1" x14ac:dyDescent="0.25">
      <c r="B101" s="7">
        <v>1</v>
      </c>
      <c r="C101" s="7"/>
      <c r="D101" s="7">
        <v>2</v>
      </c>
      <c r="E101" s="7"/>
      <c r="F101" s="7">
        <v>3</v>
      </c>
      <c r="G101" s="7"/>
      <c r="H101" s="7">
        <v>4</v>
      </c>
      <c r="I101" s="7"/>
      <c r="J101" s="18">
        <v>5</v>
      </c>
      <c r="K101" s="52" t="s">
        <v>8</v>
      </c>
      <c r="L101" s="52" t="s">
        <v>9</v>
      </c>
      <c r="M101" s="19" t="s">
        <v>10</v>
      </c>
    </row>
    <row r="102" spans="2:17" s="30" customFormat="1" ht="37.5" customHeight="1" x14ac:dyDescent="0.25">
      <c r="B102" s="4">
        <v>903</v>
      </c>
      <c r="C102" s="4"/>
      <c r="D102" s="6" t="s">
        <v>49</v>
      </c>
      <c r="E102" s="6"/>
      <c r="F102" s="6" t="s">
        <v>120</v>
      </c>
      <c r="G102" s="6"/>
      <c r="H102" s="6"/>
      <c r="I102" s="6"/>
      <c r="J102" s="20" t="s">
        <v>43</v>
      </c>
      <c r="K102" s="59">
        <f>K103</f>
        <v>1225316</v>
      </c>
      <c r="L102" s="59">
        <f>L103</f>
        <v>993041</v>
      </c>
      <c r="M102" s="37">
        <f>M103</f>
        <v>81.043665470784674</v>
      </c>
    </row>
    <row r="103" spans="2:17" s="30" customFormat="1" ht="39" customHeight="1" x14ac:dyDescent="0.25">
      <c r="B103" s="3">
        <v>903</v>
      </c>
      <c r="C103" s="3"/>
      <c r="D103" s="8" t="s">
        <v>49</v>
      </c>
      <c r="E103" s="8"/>
      <c r="F103" s="8" t="s">
        <v>120</v>
      </c>
      <c r="G103" s="8"/>
      <c r="H103" s="8" t="s">
        <v>121</v>
      </c>
      <c r="I103" s="8"/>
      <c r="J103" s="23" t="s">
        <v>122</v>
      </c>
      <c r="K103" s="54">
        <v>1225316</v>
      </c>
      <c r="L103" s="54">
        <v>993041</v>
      </c>
      <c r="M103" s="38">
        <f>L103/K103*100</f>
        <v>81.043665470784674</v>
      </c>
    </row>
    <row r="104" spans="2:17" s="30" customFormat="1" ht="39.75" customHeight="1" x14ac:dyDescent="0.25">
      <c r="B104" s="4">
        <v>903</v>
      </c>
      <c r="C104" s="4"/>
      <c r="D104" s="6" t="s">
        <v>49</v>
      </c>
      <c r="E104" s="6"/>
      <c r="F104" s="6" t="s">
        <v>123</v>
      </c>
      <c r="G104" s="6"/>
      <c r="H104" s="6"/>
      <c r="I104" s="6"/>
      <c r="J104" s="20" t="s">
        <v>124</v>
      </c>
      <c r="K104" s="59">
        <f>K105+K106</f>
        <v>6810857</v>
      </c>
      <c r="L104" s="59">
        <f>L105+L106</f>
        <v>5285928.3099999996</v>
      </c>
      <c r="M104" s="37">
        <f>M105+M106</f>
        <v>124.51371241214497</v>
      </c>
    </row>
    <row r="105" spans="2:17" s="30" customFormat="1" ht="39" customHeight="1" x14ac:dyDescent="0.25">
      <c r="B105" s="3">
        <v>903</v>
      </c>
      <c r="C105" s="3"/>
      <c r="D105" s="8" t="s">
        <v>49</v>
      </c>
      <c r="E105" s="8"/>
      <c r="F105" s="8" t="s">
        <v>123</v>
      </c>
      <c r="G105" s="8"/>
      <c r="H105" s="8" t="s">
        <v>121</v>
      </c>
      <c r="I105" s="8"/>
      <c r="J105" s="23" t="s">
        <v>122</v>
      </c>
      <c r="K105" s="54">
        <v>6553898</v>
      </c>
      <c r="L105" s="54">
        <v>5168625.68</v>
      </c>
      <c r="M105" s="38">
        <f>L105/K105*100</f>
        <v>78.863382982158086</v>
      </c>
    </row>
    <row r="106" spans="2:17" s="30" customFormat="1" ht="15" customHeight="1" x14ac:dyDescent="0.25">
      <c r="B106" s="3">
        <v>903</v>
      </c>
      <c r="C106" s="3"/>
      <c r="D106" s="8" t="s">
        <v>49</v>
      </c>
      <c r="E106" s="8"/>
      <c r="F106" s="8" t="s">
        <v>123</v>
      </c>
      <c r="G106" s="8"/>
      <c r="H106" s="8" t="s">
        <v>125</v>
      </c>
      <c r="I106" s="8"/>
      <c r="J106" s="23" t="s">
        <v>126</v>
      </c>
      <c r="K106" s="54">
        <v>256959</v>
      </c>
      <c r="L106" s="54">
        <v>117302.63</v>
      </c>
      <c r="M106" s="38">
        <f>L106/K106*100</f>
        <v>45.650329429986883</v>
      </c>
    </row>
    <row r="107" spans="2:17" s="30" customFormat="1" ht="15" customHeight="1" x14ac:dyDescent="0.25">
      <c r="B107" s="2"/>
      <c r="C107" s="2"/>
      <c r="D107" s="8"/>
      <c r="E107" s="8"/>
      <c r="F107" s="8"/>
      <c r="G107" s="8"/>
      <c r="H107" s="6"/>
      <c r="I107" s="6"/>
      <c r="J107" s="31" t="s">
        <v>117</v>
      </c>
      <c r="K107" s="59">
        <f>K102+K104</f>
        <v>8036173</v>
      </c>
      <c r="L107" s="59">
        <f>L102+L104</f>
        <v>6278969.3099999996</v>
      </c>
      <c r="M107" s="39">
        <f>L107/K107*100</f>
        <v>78.13382452070158</v>
      </c>
      <c r="Q107" s="40"/>
    </row>
    <row r="108" spans="2:17" s="30" customFormat="1" x14ac:dyDescent="0.25">
      <c r="B108" s="41"/>
      <c r="C108" s="41"/>
      <c r="D108" s="33"/>
      <c r="E108" s="33"/>
      <c r="F108" s="33"/>
      <c r="G108" s="33"/>
      <c r="H108" s="42"/>
      <c r="I108" s="42"/>
      <c r="J108" s="34"/>
      <c r="K108" s="56"/>
      <c r="L108" s="56"/>
      <c r="M108" s="35"/>
      <c r="Q108" s="40"/>
    </row>
    <row r="109" spans="2:17" s="30" customFormat="1" ht="27" customHeight="1" x14ac:dyDescent="0.25">
      <c r="B109" s="41"/>
      <c r="C109" s="41"/>
      <c r="D109" s="33"/>
      <c r="E109" s="33"/>
      <c r="F109" s="33"/>
      <c r="G109" s="33"/>
      <c r="H109" s="42"/>
      <c r="I109" s="42"/>
      <c r="J109" s="43" t="s">
        <v>127</v>
      </c>
      <c r="K109" s="56"/>
      <c r="L109" s="56"/>
      <c r="M109" s="35"/>
      <c r="Q109" s="40"/>
    </row>
    <row r="110" spans="2:17" s="30" customFormat="1" ht="37.5" customHeight="1" x14ac:dyDescent="0.25">
      <c r="B110" s="8" t="s">
        <v>0</v>
      </c>
      <c r="C110" s="8"/>
      <c r="D110" s="8" t="s">
        <v>1</v>
      </c>
      <c r="E110" s="8"/>
      <c r="F110" s="8" t="s">
        <v>2</v>
      </c>
      <c r="G110" s="8"/>
      <c r="H110" s="8" t="s">
        <v>3</v>
      </c>
      <c r="I110" s="8"/>
      <c r="J110" s="23" t="s">
        <v>119</v>
      </c>
      <c r="K110" s="57" t="s">
        <v>5</v>
      </c>
      <c r="L110" s="58" t="s">
        <v>6</v>
      </c>
      <c r="M110" s="36" t="s">
        <v>7</v>
      </c>
      <c r="Q110" s="40"/>
    </row>
    <row r="111" spans="2:17" s="30" customFormat="1" ht="15" customHeight="1" x14ac:dyDescent="0.25">
      <c r="B111" s="7">
        <v>1</v>
      </c>
      <c r="C111" s="7"/>
      <c r="D111" s="7">
        <v>2</v>
      </c>
      <c r="E111" s="7"/>
      <c r="F111" s="7">
        <v>3</v>
      </c>
      <c r="G111" s="7"/>
      <c r="H111" s="7">
        <v>4</v>
      </c>
      <c r="I111" s="7"/>
      <c r="J111" s="18">
        <v>5</v>
      </c>
      <c r="K111" s="52" t="s">
        <v>8</v>
      </c>
      <c r="L111" s="52" t="s">
        <v>9</v>
      </c>
      <c r="M111" s="19" t="s">
        <v>10</v>
      </c>
      <c r="Q111" s="40"/>
    </row>
    <row r="112" spans="2:17" ht="47.25" customHeight="1" x14ac:dyDescent="0.25">
      <c r="B112" s="6" t="s">
        <v>11</v>
      </c>
      <c r="C112" s="6"/>
      <c r="D112" s="6" t="s">
        <v>114</v>
      </c>
      <c r="E112" s="6"/>
      <c r="F112" s="6" t="s">
        <v>128</v>
      </c>
      <c r="G112" s="6"/>
      <c r="H112" s="6"/>
      <c r="I112" s="6"/>
      <c r="J112" s="20" t="s">
        <v>129</v>
      </c>
      <c r="K112" s="59">
        <f>K113</f>
        <v>6829708</v>
      </c>
      <c r="L112" s="59">
        <f>L113</f>
        <v>6789890.1200000001</v>
      </c>
      <c r="M112" s="39">
        <f>L112/K112*100</f>
        <v>99.416990008943287</v>
      </c>
    </row>
    <row r="113" spans="2:13" ht="23.25" customHeight="1" x14ac:dyDescent="0.25">
      <c r="B113" s="8" t="s">
        <v>11</v>
      </c>
      <c r="C113" s="8"/>
      <c r="D113" s="8" t="s">
        <v>114</v>
      </c>
      <c r="E113" s="8"/>
      <c r="F113" s="8" t="s">
        <v>128</v>
      </c>
      <c r="G113" s="8"/>
      <c r="H113" s="8" t="s">
        <v>130</v>
      </c>
      <c r="I113" s="8"/>
      <c r="J113" s="23" t="s">
        <v>131</v>
      </c>
      <c r="K113" s="54">
        <v>6829708</v>
      </c>
      <c r="L113" s="54">
        <v>6789890.1200000001</v>
      </c>
      <c r="M113" s="44">
        <f>L113/K113*100</f>
        <v>99.416990008943287</v>
      </c>
    </row>
    <row r="114" spans="2:13" x14ac:dyDescent="0.25">
      <c r="B114" s="2"/>
      <c r="C114" s="2"/>
      <c r="D114" s="8"/>
      <c r="E114" s="8"/>
      <c r="F114" s="8"/>
      <c r="G114" s="8"/>
      <c r="H114" s="6"/>
      <c r="I114" s="6"/>
      <c r="J114" s="31" t="s">
        <v>117</v>
      </c>
      <c r="K114" s="59">
        <f>K113</f>
        <v>6829708</v>
      </c>
      <c r="L114" s="59">
        <f>L113</f>
        <v>6789890.1200000001</v>
      </c>
      <c r="M114" s="39">
        <f>L114/K114*100</f>
        <v>99.416990008943287</v>
      </c>
    </row>
    <row r="115" spans="2:13" s="30" customFormat="1" x14ac:dyDescent="0.25">
      <c r="B115" s="33"/>
      <c r="C115" s="33"/>
      <c r="D115" s="33"/>
      <c r="E115" s="33"/>
      <c r="F115" s="33"/>
      <c r="G115" s="33"/>
      <c r="H115" s="33"/>
      <c r="I115" s="33"/>
      <c r="J115" s="34"/>
      <c r="K115" s="56"/>
      <c r="L115" s="56"/>
    </row>
    <row r="116" spans="2:13" s="30" customFormat="1" ht="36" customHeight="1" x14ac:dyDescent="0.25">
      <c r="B116" s="41"/>
      <c r="C116" s="41"/>
      <c r="D116" s="33"/>
      <c r="E116" s="33"/>
      <c r="F116" s="33"/>
      <c r="G116" s="33"/>
      <c r="H116" s="42"/>
      <c r="I116" s="42"/>
      <c r="J116" s="43" t="s">
        <v>132</v>
      </c>
      <c r="K116" s="56"/>
      <c r="L116" s="56"/>
      <c r="M116" s="35"/>
    </row>
    <row r="117" spans="2:13" s="30" customFormat="1" ht="39" customHeight="1" x14ac:dyDescent="0.25">
      <c r="B117" s="8" t="s">
        <v>0</v>
      </c>
      <c r="C117" s="8"/>
      <c r="D117" s="8" t="s">
        <v>1</v>
      </c>
      <c r="E117" s="8"/>
      <c r="F117" s="8" t="s">
        <v>2</v>
      </c>
      <c r="G117" s="8"/>
      <c r="H117" s="8" t="s">
        <v>3</v>
      </c>
      <c r="I117" s="8"/>
      <c r="J117" s="23" t="s">
        <v>119</v>
      </c>
      <c r="K117" s="57" t="s">
        <v>5</v>
      </c>
      <c r="L117" s="57" t="s">
        <v>6</v>
      </c>
      <c r="M117" s="36" t="s">
        <v>7</v>
      </c>
    </row>
    <row r="118" spans="2:13" s="30" customFormat="1" ht="23.25" customHeight="1" x14ac:dyDescent="0.25">
      <c r="B118" s="7">
        <v>1</v>
      </c>
      <c r="C118" s="7"/>
      <c r="D118" s="7">
        <v>2</v>
      </c>
      <c r="E118" s="7"/>
      <c r="F118" s="7">
        <v>3</v>
      </c>
      <c r="G118" s="7"/>
      <c r="H118" s="7">
        <v>4</v>
      </c>
      <c r="I118" s="7"/>
      <c r="J118" s="18">
        <v>5</v>
      </c>
      <c r="K118" s="52" t="s">
        <v>8</v>
      </c>
      <c r="L118" s="52" t="s">
        <v>9</v>
      </c>
      <c r="M118" s="19" t="s">
        <v>10</v>
      </c>
    </row>
    <row r="119" spans="2:13" s="30" customFormat="1" ht="48.75" customHeight="1" x14ac:dyDescent="0.25">
      <c r="B119" s="6" t="s">
        <v>11</v>
      </c>
      <c r="C119" s="6"/>
      <c r="D119" s="6" t="s">
        <v>133</v>
      </c>
      <c r="E119" s="6"/>
      <c r="F119" s="6" t="s">
        <v>134</v>
      </c>
      <c r="G119" s="6"/>
      <c r="H119" s="6"/>
      <c r="I119" s="6"/>
      <c r="J119" s="20" t="s">
        <v>129</v>
      </c>
      <c r="K119" s="59">
        <f>K120</f>
        <v>10759620</v>
      </c>
      <c r="L119" s="59">
        <f>L120</f>
        <v>8899318</v>
      </c>
      <c r="M119" s="45">
        <f>L119/K119*100</f>
        <v>82.710337353921432</v>
      </c>
    </row>
    <row r="120" spans="2:13" s="30" customFormat="1" ht="23.25" customHeight="1" x14ac:dyDescent="0.25">
      <c r="B120" s="8" t="s">
        <v>11</v>
      </c>
      <c r="C120" s="8"/>
      <c r="D120" s="8" t="s">
        <v>133</v>
      </c>
      <c r="E120" s="8"/>
      <c r="F120" s="8" t="s">
        <v>134</v>
      </c>
      <c r="G120" s="8"/>
      <c r="H120" s="8" t="s">
        <v>130</v>
      </c>
      <c r="I120" s="8"/>
      <c r="J120" s="23" t="s">
        <v>131</v>
      </c>
      <c r="K120" s="54">
        <v>10759620</v>
      </c>
      <c r="L120" s="54">
        <v>8899318</v>
      </c>
      <c r="M120" s="44">
        <f>L120/K120*100</f>
        <v>82.710337353921432</v>
      </c>
    </row>
    <row r="121" spans="2:13" x14ac:dyDescent="0.25">
      <c r="B121" s="2"/>
      <c r="C121" s="2"/>
      <c r="D121" s="8"/>
      <c r="E121" s="8"/>
      <c r="F121" s="8"/>
      <c r="G121" s="8"/>
      <c r="H121" s="6"/>
      <c r="I121" s="6"/>
      <c r="J121" s="31" t="s">
        <v>117</v>
      </c>
      <c r="K121" s="59">
        <f>K120</f>
        <v>10759620</v>
      </c>
      <c r="L121" s="59">
        <f>L120</f>
        <v>8899318</v>
      </c>
      <c r="M121" s="39">
        <f>L121/K121*100</f>
        <v>82.710337353921432</v>
      </c>
    </row>
    <row r="122" spans="2:13" s="30" customFormat="1" x14ac:dyDescent="0.25">
      <c r="B122" s="46"/>
      <c r="C122" s="46"/>
      <c r="D122" s="46"/>
      <c r="E122" s="46"/>
      <c r="F122" s="46"/>
      <c r="G122" s="46"/>
      <c r="H122" s="46"/>
      <c r="I122" s="46"/>
      <c r="J122" s="47"/>
      <c r="K122" s="60"/>
      <c r="L122" s="60"/>
      <c r="M122" s="48"/>
    </row>
    <row r="123" spans="2:13" s="30" customFormat="1" ht="15.75" x14ac:dyDescent="0.25">
      <c r="B123" s="8"/>
      <c r="C123" s="8"/>
      <c r="D123" s="8"/>
      <c r="E123" s="8"/>
      <c r="F123" s="1"/>
      <c r="G123" s="1"/>
      <c r="H123" s="1"/>
      <c r="I123" s="1"/>
      <c r="J123" s="49" t="s">
        <v>135</v>
      </c>
      <c r="K123" s="59">
        <f>K97+K107+K114+K121</f>
        <v>188651523.97999999</v>
      </c>
      <c r="L123" s="59">
        <f>L97+L107+L114+L121</f>
        <v>142633743.55000001</v>
      </c>
      <c r="M123" s="39">
        <f>L123/K123*100</f>
        <v>75.606992480549167</v>
      </c>
    </row>
    <row r="124" spans="2:13" s="30" customFormat="1" ht="23.25" customHeight="1" x14ac:dyDescent="0.25">
      <c r="B124" s="33"/>
      <c r="C124" s="33"/>
      <c r="D124" s="33"/>
      <c r="E124" s="33"/>
      <c r="F124" s="33"/>
      <c r="G124" s="33"/>
      <c r="H124" s="33"/>
      <c r="I124" s="33"/>
      <c r="J124" s="34"/>
      <c r="K124" s="56"/>
      <c r="L124" s="56"/>
    </row>
  </sheetData>
  <mergeCells count="459">
    <mergeCell ref="B121:C121"/>
    <mergeCell ref="D121:E121"/>
    <mergeCell ref="F121:G121"/>
    <mergeCell ref="H121:I121"/>
    <mergeCell ref="B123:C123"/>
    <mergeCell ref="D123:E123"/>
    <mergeCell ref="F123:G123"/>
    <mergeCell ref="H123:I123"/>
    <mergeCell ref="B118:C118"/>
    <mergeCell ref="D118:E118"/>
    <mergeCell ref="F118:G118"/>
    <mergeCell ref="H118:I118"/>
    <mergeCell ref="B119:C119"/>
    <mergeCell ref="D119:E119"/>
    <mergeCell ref="F119:G119"/>
    <mergeCell ref="H119:I119"/>
    <mergeCell ref="B120:C120"/>
    <mergeCell ref="D120:E120"/>
    <mergeCell ref="F120:G120"/>
    <mergeCell ref="H120:I120"/>
    <mergeCell ref="B113:C113"/>
    <mergeCell ref="D113:E113"/>
    <mergeCell ref="F113:G113"/>
    <mergeCell ref="H113:I113"/>
    <mergeCell ref="B114:C114"/>
    <mergeCell ref="D114:E114"/>
    <mergeCell ref="F114:G114"/>
    <mergeCell ref="H114:I114"/>
    <mergeCell ref="B117:C117"/>
    <mergeCell ref="D117:E117"/>
    <mergeCell ref="F117:G117"/>
    <mergeCell ref="H117:I117"/>
    <mergeCell ref="B110:C110"/>
    <mergeCell ref="D110:E110"/>
    <mergeCell ref="F110:G110"/>
    <mergeCell ref="H110:I110"/>
    <mergeCell ref="B111:C111"/>
    <mergeCell ref="D111:E111"/>
    <mergeCell ref="F111:G111"/>
    <mergeCell ref="H111:I111"/>
    <mergeCell ref="B112:C112"/>
    <mergeCell ref="D112:E112"/>
    <mergeCell ref="F112:G112"/>
    <mergeCell ref="H112:I112"/>
    <mergeCell ref="B105:C105"/>
    <mergeCell ref="D105:E105"/>
    <mergeCell ref="F105:G105"/>
    <mergeCell ref="H105:I105"/>
    <mergeCell ref="B106:C106"/>
    <mergeCell ref="D106:E106"/>
    <mergeCell ref="F106:G106"/>
    <mergeCell ref="H106:I106"/>
    <mergeCell ref="B107:C107"/>
    <mergeCell ref="D107:E107"/>
    <mergeCell ref="F107:G107"/>
    <mergeCell ref="H107:I107"/>
    <mergeCell ref="B102:C102"/>
    <mergeCell ref="D102:E102"/>
    <mergeCell ref="F102:G102"/>
    <mergeCell ref="H102:I102"/>
    <mergeCell ref="B103:C103"/>
    <mergeCell ref="D103:E103"/>
    <mergeCell ref="F103:G103"/>
    <mergeCell ref="H103:I103"/>
    <mergeCell ref="B104:C104"/>
    <mergeCell ref="D104:E104"/>
    <mergeCell ref="F104:G104"/>
    <mergeCell ref="H104:I104"/>
    <mergeCell ref="B99:M99"/>
    <mergeCell ref="B100:C100"/>
    <mergeCell ref="D100:E100"/>
    <mergeCell ref="F100:G100"/>
    <mergeCell ref="H100:I100"/>
    <mergeCell ref="B101:C101"/>
    <mergeCell ref="D101:E101"/>
    <mergeCell ref="F101:G101"/>
    <mergeCell ref="H101:I101"/>
    <mergeCell ref="B95:C95"/>
    <mergeCell ref="D95:E95"/>
    <mergeCell ref="F95:G95"/>
    <mergeCell ref="H95:I95"/>
    <mergeCell ref="B96:C96"/>
    <mergeCell ref="D96:E96"/>
    <mergeCell ref="F96:G96"/>
    <mergeCell ref="H96:I96"/>
    <mergeCell ref="B97:C97"/>
    <mergeCell ref="D97:E97"/>
    <mergeCell ref="F97:G97"/>
    <mergeCell ref="H97:I97"/>
    <mergeCell ref="B92:C92"/>
    <mergeCell ref="D92:E92"/>
    <mergeCell ref="F92:G92"/>
    <mergeCell ref="H92:I92"/>
    <mergeCell ref="B93:C93"/>
    <mergeCell ref="D93:E93"/>
    <mergeCell ref="F93:G93"/>
    <mergeCell ref="H93:I93"/>
    <mergeCell ref="B94:C94"/>
    <mergeCell ref="D94:E94"/>
    <mergeCell ref="F94:G94"/>
    <mergeCell ref="H94:I94"/>
    <mergeCell ref="B89:C89"/>
    <mergeCell ref="D89:E89"/>
    <mergeCell ref="F89:G89"/>
    <mergeCell ref="H89:I89"/>
    <mergeCell ref="B90:C90"/>
    <mergeCell ref="D90:E90"/>
    <mergeCell ref="F90:G90"/>
    <mergeCell ref="H90:I90"/>
    <mergeCell ref="B91:C91"/>
    <mergeCell ref="D91:E91"/>
    <mergeCell ref="F91:G91"/>
    <mergeCell ref="H91:I91"/>
    <mergeCell ref="B86:C86"/>
    <mergeCell ref="D86:E86"/>
    <mergeCell ref="F86:G86"/>
    <mergeCell ref="H86:I86"/>
    <mergeCell ref="B87:C87"/>
    <mergeCell ref="D87:E87"/>
    <mergeCell ref="F87:G87"/>
    <mergeCell ref="H87:I87"/>
    <mergeCell ref="B88:C88"/>
    <mergeCell ref="D88:E88"/>
    <mergeCell ref="F88:G88"/>
    <mergeCell ref="H88:I88"/>
    <mergeCell ref="B83:C83"/>
    <mergeCell ref="D83:E83"/>
    <mergeCell ref="F83:G83"/>
    <mergeCell ref="H83:I83"/>
    <mergeCell ref="B84:C84"/>
    <mergeCell ref="D84:E84"/>
    <mergeCell ref="F84:G84"/>
    <mergeCell ref="H84:I84"/>
    <mergeCell ref="B85:C85"/>
    <mergeCell ref="D85:E85"/>
    <mergeCell ref="F85:G85"/>
    <mergeCell ref="H85:I85"/>
    <mergeCell ref="B80:C80"/>
    <mergeCell ref="D80:E80"/>
    <mergeCell ref="F80:G80"/>
    <mergeCell ref="H80:I80"/>
    <mergeCell ref="B81:C81"/>
    <mergeCell ref="D81:E81"/>
    <mergeCell ref="F81:G81"/>
    <mergeCell ref="H81:I81"/>
    <mergeCell ref="B82:C82"/>
    <mergeCell ref="D82:E82"/>
    <mergeCell ref="F82:G82"/>
    <mergeCell ref="H82:I82"/>
    <mergeCell ref="B77:C77"/>
    <mergeCell ref="D77:E77"/>
    <mergeCell ref="F77:G77"/>
    <mergeCell ref="H77:I77"/>
    <mergeCell ref="B78:C78"/>
    <mergeCell ref="D78:E78"/>
    <mergeCell ref="F78:G78"/>
    <mergeCell ref="H78:I78"/>
    <mergeCell ref="B79:C79"/>
    <mergeCell ref="D79:E79"/>
    <mergeCell ref="F79:G79"/>
    <mergeCell ref="H79:I79"/>
    <mergeCell ref="B74:C74"/>
    <mergeCell ref="D74:E74"/>
    <mergeCell ref="F74:G74"/>
    <mergeCell ref="H74:I74"/>
    <mergeCell ref="B75:C75"/>
    <mergeCell ref="D75:E75"/>
    <mergeCell ref="F75:G75"/>
    <mergeCell ref="H75:I75"/>
    <mergeCell ref="B76:C76"/>
    <mergeCell ref="D76:E76"/>
    <mergeCell ref="F76:G76"/>
    <mergeCell ref="H76:I76"/>
    <mergeCell ref="B71:C71"/>
    <mergeCell ref="D71:E71"/>
    <mergeCell ref="F71:G71"/>
    <mergeCell ref="H71:I71"/>
    <mergeCell ref="B72:C72"/>
    <mergeCell ref="D72:E72"/>
    <mergeCell ref="F72:G72"/>
    <mergeCell ref="H72:I72"/>
    <mergeCell ref="B73:C73"/>
    <mergeCell ref="D73:E73"/>
    <mergeCell ref="F73:G73"/>
    <mergeCell ref="H73:I73"/>
    <mergeCell ref="B68:C68"/>
    <mergeCell ref="D68:E68"/>
    <mergeCell ref="F68:G68"/>
    <mergeCell ref="H68:I68"/>
    <mergeCell ref="B69:C69"/>
    <mergeCell ref="D69:E69"/>
    <mergeCell ref="F69:G69"/>
    <mergeCell ref="H69:I69"/>
    <mergeCell ref="B70:C70"/>
    <mergeCell ref="D70:E70"/>
    <mergeCell ref="F70:G70"/>
    <mergeCell ref="H70:I70"/>
    <mergeCell ref="B65:C65"/>
    <mergeCell ref="D65:E65"/>
    <mergeCell ref="F65:G65"/>
    <mergeCell ref="H65:I65"/>
    <mergeCell ref="B66:C66"/>
    <mergeCell ref="D66:E66"/>
    <mergeCell ref="F66:G66"/>
    <mergeCell ref="H66:I66"/>
    <mergeCell ref="B67:C67"/>
    <mergeCell ref="D67:E67"/>
    <mergeCell ref="F67:G67"/>
    <mergeCell ref="H67:I67"/>
    <mergeCell ref="B62:C62"/>
    <mergeCell ref="D62:E62"/>
    <mergeCell ref="F62:G62"/>
    <mergeCell ref="H62:I62"/>
    <mergeCell ref="B63:C63"/>
    <mergeCell ref="D63:E63"/>
    <mergeCell ref="F63:G63"/>
    <mergeCell ref="H63:I63"/>
    <mergeCell ref="B64:C64"/>
    <mergeCell ref="D64:E64"/>
    <mergeCell ref="F64:G64"/>
    <mergeCell ref="H64:I64"/>
    <mergeCell ref="B59:C59"/>
    <mergeCell ref="D59:E59"/>
    <mergeCell ref="F59:G59"/>
    <mergeCell ref="H59:I59"/>
    <mergeCell ref="B60:C60"/>
    <mergeCell ref="D60:E60"/>
    <mergeCell ref="F60:G60"/>
    <mergeCell ref="H60:I60"/>
    <mergeCell ref="B61:C61"/>
    <mergeCell ref="D61:E61"/>
    <mergeCell ref="F61:G61"/>
    <mergeCell ref="H61:I61"/>
    <mergeCell ref="B56:C56"/>
    <mergeCell ref="D56:E56"/>
    <mergeCell ref="F56:G56"/>
    <mergeCell ref="H56:I56"/>
    <mergeCell ref="B57:C57"/>
    <mergeCell ref="D57:E57"/>
    <mergeCell ref="F57:G57"/>
    <mergeCell ref="H57:I57"/>
    <mergeCell ref="B58:C58"/>
    <mergeCell ref="D58:E58"/>
    <mergeCell ref="F58:G58"/>
    <mergeCell ref="H58:I58"/>
    <mergeCell ref="B53:C53"/>
    <mergeCell ref="D53:E53"/>
    <mergeCell ref="F53:G53"/>
    <mergeCell ref="H53:I53"/>
    <mergeCell ref="B54:C54"/>
    <mergeCell ref="D54:E54"/>
    <mergeCell ref="F54:G54"/>
    <mergeCell ref="H54:I54"/>
    <mergeCell ref="B55:C55"/>
    <mergeCell ref="D55:E55"/>
    <mergeCell ref="F55:G55"/>
    <mergeCell ref="H55:I55"/>
    <mergeCell ref="B50:C50"/>
    <mergeCell ref="D50:E50"/>
    <mergeCell ref="F50:G50"/>
    <mergeCell ref="H50:I50"/>
    <mergeCell ref="B51:C51"/>
    <mergeCell ref="D51:E51"/>
    <mergeCell ref="F51:G51"/>
    <mergeCell ref="H51:I51"/>
    <mergeCell ref="B52:C52"/>
    <mergeCell ref="D52:E52"/>
    <mergeCell ref="F52:G52"/>
    <mergeCell ref="H52:I52"/>
    <mergeCell ref="B47:C47"/>
    <mergeCell ref="D47:E47"/>
    <mergeCell ref="F47:G47"/>
    <mergeCell ref="H47:I47"/>
    <mergeCell ref="B48:C48"/>
    <mergeCell ref="D48:E48"/>
    <mergeCell ref="F48:G48"/>
    <mergeCell ref="H48:I48"/>
    <mergeCell ref="B49:C49"/>
    <mergeCell ref="D49:E49"/>
    <mergeCell ref="F49:G49"/>
    <mergeCell ref="H49:I49"/>
    <mergeCell ref="B44:C44"/>
    <mergeCell ref="D44:E44"/>
    <mergeCell ref="F44:G44"/>
    <mergeCell ref="H44:I44"/>
    <mergeCell ref="B45:C45"/>
    <mergeCell ref="D45:E45"/>
    <mergeCell ref="F45:G45"/>
    <mergeCell ref="H45:I45"/>
    <mergeCell ref="B46:C46"/>
    <mergeCell ref="D46:E46"/>
    <mergeCell ref="F46:G46"/>
    <mergeCell ref="H46:I46"/>
    <mergeCell ref="B41:C41"/>
    <mergeCell ref="D41:E41"/>
    <mergeCell ref="F41:G41"/>
    <mergeCell ref="H41:I41"/>
    <mergeCell ref="B42:C42"/>
    <mergeCell ref="D42:E42"/>
    <mergeCell ref="F42:G42"/>
    <mergeCell ref="H42:I42"/>
    <mergeCell ref="B43:C43"/>
    <mergeCell ref="D43:E43"/>
    <mergeCell ref="F43:G43"/>
    <mergeCell ref="H43:I43"/>
    <mergeCell ref="B38:C38"/>
    <mergeCell ref="D38:E38"/>
    <mergeCell ref="F38:G38"/>
    <mergeCell ref="H38:I38"/>
    <mergeCell ref="B39:C39"/>
    <mergeCell ref="D39:E39"/>
    <mergeCell ref="F39:G39"/>
    <mergeCell ref="H39:I39"/>
    <mergeCell ref="B40:C40"/>
    <mergeCell ref="D40:E40"/>
    <mergeCell ref="F40:G40"/>
    <mergeCell ref="H40:I40"/>
    <mergeCell ref="B35:C35"/>
    <mergeCell ref="D35:E35"/>
    <mergeCell ref="F35:G35"/>
    <mergeCell ref="H35:I35"/>
    <mergeCell ref="B36:C36"/>
    <mergeCell ref="D36:E36"/>
    <mergeCell ref="F36:G36"/>
    <mergeCell ref="H36:I36"/>
    <mergeCell ref="B37:C37"/>
    <mergeCell ref="D37:E37"/>
    <mergeCell ref="F37:G37"/>
    <mergeCell ref="H37:I37"/>
    <mergeCell ref="B32:C32"/>
    <mergeCell ref="D32:E32"/>
    <mergeCell ref="F32:G32"/>
    <mergeCell ref="H32:I32"/>
    <mergeCell ref="B33:C33"/>
    <mergeCell ref="D33:E33"/>
    <mergeCell ref="F33:G33"/>
    <mergeCell ref="H33:I33"/>
    <mergeCell ref="B34:C34"/>
    <mergeCell ref="D34:E34"/>
    <mergeCell ref="F34:G34"/>
    <mergeCell ref="H34:I34"/>
    <mergeCell ref="B29:C29"/>
    <mergeCell ref="D29:E29"/>
    <mergeCell ref="F29:G29"/>
    <mergeCell ref="H29:I29"/>
    <mergeCell ref="B30:C30"/>
    <mergeCell ref="D30:E30"/>
    <mergeCell ref="F30:G30"/>
    <mergeCell ref="H30:I30"/>
    <mergeCell ref="B31:C31"/>
    <mergeCell ref="D31:E31"/>
    <mergeCell ref="F31:G31"/>
    <mergeCell ref="H31:I31"/>
    <mergeCell ref="B26:C26"/>
    <mergeCell ref="D26:E26"/>
    <mergeCell ref="F26:G26"/>
    <mergeCell ref="H26:I26"/>
    <mergeCell ref="B27:C27"/>
    <mergeCell ref="D27:E27"/>
    <mergeCell ref="F27:G27"/>
    <mergeCell ref="H27:I27"/>
    <mergeCell ref="B28:C28"/>
    <mergeCell ref="D28:E28"/>
    <mergeCell ref="F28:G28"/>
    <mergeCell ref="H28:I28"/>
    <mergeCell ref="B23:C23"/>
    <mergeCell ref="D23:E23"/>
    <mergeCell ref="F23:G23"/>
    <mergeCell ref="H23:I23"/>
    <mergeCell ref="B24:C24"/>
    <mergeCell ref="D24:E24"/>
    <mergeCell ref="F24:G24"/>
    <mergeCell ref="H24:I24"/>
    <mergeCell ref="B25:C25"/>
    <mergeCell ref="D25:E25"/>
    <mergeCell ref="F25:G25"/>
    <mergeCell ref="H25:I25"/>
    <mergeCell ref="B20:C20"/>
    <mergeCell ref="D20:E20"/>
    <mergeCell ref="F20:G20"/>
    <mergeCell ref="H20:I20"/>
    <mergeCell ref="B21:C21"/>
    <mergeCell ref="D21:E21"/>
    <mergeCell ref="F21:G21"/>
    <mergeCell ref="H21:I21"/>
    <mergeCell ref="B22:C22"/>
    <mergeCell ref="D22:E22"/>
    <mergeCell ref="F22:G22"/>
    <mergeCell ref="H22:I22"/>
    <mergeCell ref="B17:C17"/>
    <mergeCell ref="D17:E17"/>
    <mergeCell ref="F17:G17"/>
    <mergeCell ref="H17:I17"/>
    <mergeCell ref="B18:C18"/>
    <mergeCell ref="D18:E18"/>
    <mergeCell ref="F18:G18"/>
    <mergeCell ref="H18:I18"/>
    <mergeCell ref="B19:C19"/>
    <mergeCell ref="D19:E19"/>
    <mergeCell ref="F19:G19"/>
    <mergeCell ref="H19:I19"/>
    <mergeCell ref="B14:C14"/>
    <mergeCell ref="D14:E14"/>
    <mergeCell ref="F14:G14"/>
    <mergeCell ref="H14:I14"/>
    <mergeCell ref="B15:C15"/>
    <mergeCell ref="D15:E15"/>
    <mergeCell ref="F15:G15"/>
    <mergeCell ref="H15:I15"/>
    <mergeCell ref="B16:C16"/>
    <mergeCell ref="D16:E16"/>
    <mergeCell ref="F16:G16"/>
    <mergeCell ref="H16:I16"/>
    <mergeCell ref="B11:C11"/>
    <mergeCell ref="D11:E11"/>
    <mergeCell ref="F11:G11"/>
    <mergeCell ref="H11:I11"/>
    <mergeCell ref="B12:C12"/>
    <mergeCell ref="D12:E12"/>
    <mergeCell ref="F12:G12"/>
    <mergeCell ref="H12:I12"/>
    <mergeCell ref="B13:C13"/>
    <mergeCell ref="D13:E13"/>
    <mergeCell ref="F13:G13"/>
    <mergeCell ref="H13:I13"/>
    <mergeCell ref="B8:C8"/>
    <mergeCell ref="D8:E8"/>
    <mergeCell ref="F8:G8"/>
    <mergeCell ref="H8:I8"/>
    <mergeCell ref="B9:C9"/>
    <mergeCell ref="D9:E9"/>
    <mergeCell ref="F9:G9"/>
    <mergeCell ref="H9:I9"/>
    <mergeCell ref="B10:C10"/>
    <mergeCell ref="D10:E10"/>
    <mergeCell ref="F10:G10"/>
    <mergeCell ref="H10:I10"/>
    <mergeCell ref="B5:C5"/>
    <mergeCell ref="D5:E5"/>
    <mergeCell ref="F5:G5"/>
    <mergeCell ref="H5:I5"/>
    <mergeCell ref="B6:C6"/>
    <mergeCell ref="D6:E6"/>
    <mergeCell ref="F6:G6"/>
    <mergeCell ref="H6:I6"/>
    <mergeCell ref="B7:C7"/>
    <mergeCell ref="D7:E7"/>
    <mergeCell ref="F7:G7"/>
    <mergeCell ref="H7:I7"/>
    <mergeCell ref="B1:L1"/>
    <mergeCell ref="B2:M2"/>
    <mergeCell ref="B3:C3"/>
    <mergeCell ref="D3:E3"/>
    <mergeCell ref="F3:G3"/>
    <mergeCell ref="H3:I3"/>
    <mergeCell ref="B4:C4"/>
    <mergeCell ref="D4:E4"/>
    <mergeCell ref="F4:G4"/>
    <mergeCell ref="H4:I4"/>
  </mergeCells>
  <pageMargins left="0.23611111111111099" right="0.23611111111111099" top="0.39374999999999999" bottom="0.23611111111111099" header="0.511811023622047" footer="0.511811023622047"/>
  <pageSetup paperSize="9"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16</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Результат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User</cp:lastModifiedBy>
  <cp:revision>2</cp:revision>
  <cp:lastPrinted>2023-01-24T14:23:20Z</cp:lastPrinted>
  <dcterms:created xsi:type="dcterms:W3CDTF">2021-04-12T14:52:46Z</dcterms:created>
  <dcterms:modified xsi:type="dcterms:W3CDTF">2024-11-07T06:18:56Z</dcterms:modified>
  <dc:language>ru-RU</dc:language>
</cp:coreProperties>
</file>